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mmo\Google Drive\Highland\Distributors\"/>
    </mc:Choice>
  </mc:AlternateContent>
  <xr:revisionPtr revIDLastSave="0" documentId="13_ncr:1_{00F52B5E-4D68-432D-9D2F-AACBC4A9347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2022 ORDER FORM" sheetId="2" r:id="rId1"/>
    <sheet name="Sheet1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0" i="2" l="1"/>
  <c r="E30" i="2"/>
  <c r="F47" i="2"/>
  <c r="F48" i="2"/>
  <c r="F49" i="2"/>
  <c r="F50" i="2"/>
  <c r="F46" i="2"/>
  <c r="F45" i="2"/>
  <c r="F41" i="2"/>
  <c r="F40" i="2"/>
  <c r="F37" i="2"/>
  <c r="F33" i="2"/>
  <c r="F34" i="2"/>
  <c r="F32" i="2"/>
  <c r="F31" i="2"/>
  <c r="F27" i="2"/>
  <c r="F28" i="2"/>
  <c r="F29" i="2"/>
  <c r="F26" i="2"/>
  <c r="F25" i="2"/>
  <c r="E33" i="2"/>
  <c r="E34" i="2"/>
  <c r="E31" i="2"/>
  <c r="E19" i="2"/>
  <c r="E18" i="2"/>
  <c r="F18" i="2"/>
  <c r="E29" i="2"/>
  <c r="E27" i="2"/>
  <c r="E61" i="2" l="1"/>
  <c r="E60" i="2"/>
  <c r="E32" i="2"/>
  <c r="F20" i="2"/>
  <c r="E20" i="2"/>
  <c r="E57" i="2" l="1"/>
  <c r="F57" i="2"/>
  <c r="F54" i="2" l="1"/>
  <c r="F55" i="2"/>
  <c r="F56" i="2"/>
  <c r="F58" i="2"/>
  <c r="E54" i="2"/>
  <c r="E55" i="2"/>
  <c r="E56" i="2"/>
  <c r="E58" i="2"/>
  <c r="F53" i="2"/>
  <c r="E53" i="2"/>
  <c r="E46" i="2"/>
  <c r="E47" i="2"/>
  <c r="E48" i="2"/>
  <c r="E49" i="2"/>
  <c r="E50" i="2"/>
  <c r="E45" i="2"/>
  <c r="E41" i="2"/>
  <c r="E40" i="2"/>
  <c r="E37" i="2"/>
  <c r="E26" i="2"/>
  <c r="E28" i="2"/>
  <c r="E25" i="2"/>
  <c r="F19" i="2"/>
  <c r="F21" i="2"/>
  <c r="E21" i="2"/>
  <c r="E62" i="2" l="1"/>
  <c r="E63" i="2" s="1"/>
</calcChain>
</file>

<file path=xl/sharedStrings.xml><?xml version="1.0" encoding="utf-8"?>
<sst xmlns="http://schemas.openxmlformats.org/spreadsheetml/2006/main" count="96" uniqueCount="95">
  <si>
    <t>Distributor:</t>
  </si>
  <si>
    <t>PO#:</t>
  </si>
  <si>
    <t>Requested Ship Date:</t>
  </si>
  <si>
    <t>FG-GAB12-4-6</t>
  </si>
  <si>
    <t>FG-OPB12-4-6</t>
  </si>
  <si>
    <t>FG-MSB12-4-6</t>
  </si>
  <si>
    <t>FG-GAC12-4-6</t>
  </si>
  <si>
    <t>FG-PSC12-4-6</t>
  </si>
  <si>
    <t>FG-GAC12-2-12</t>
  </si>
  <si>
    <t>FG-AVLC12-2-12</t>
  </si>
  <si>
    <t>FG-IPAVPC12-2-12</t>
  </si>
  <si>
    <t>FG-DCC12-1-15</t>
  </si>
  <si>
    <t>FG-GAK15</t>
  </si>
  <si>
    <t>FG-OPK15</t>
  </si>
  <si>
    <t>FG-PSK15</t>
  </si>
  <si>
    <t>FG-GAK5</t>
  </si>
  <si>
    <t>FG-OPK5</t>
  </si>
  <si>
    <t>FG-PSK5</t>
  </si>
  <si>
    <t>12oz 15PK</t>
  </si>
  <si>
    <t>12oz 6PK / 12PK</t>
  </si>
  <si>
    <t>16oz</t>
  </si>
  <si>
    <t>INSTRUCTIONS</t>
  </si>
  <si>
    <t>ITEM DESCRIPTION</t>
  </si>
  <si>
    <t>PALLETS</t>
  </si>
  <si>
    <t>WEIGHT</t>
  </si>
  <si>
    <t>ITEM NUMBER</t>
  </si>
  <si>
    <t>ORDER QTY</t>
  </si>
  <si>
    <t>TOTAL WEIGHT</t>
  </si>
  <si>
    <t>FG-AVLC12-4-6</t>
  </si>
  <si>
    <t>FG-AVLK15</t>
  </si>
  <si>
    <t>FG-AVLK5</t>
  </si>
  <si>
    <t>FG-AVLC16-1-24</t>
  </si>
  <si>
    <t>FG-LFC12-4-6</t>
  </si>
  <si>
    <t>BOTTLED BEER</t>
  </si>
  <si>
    <t>CANNED BEER</t>
  </si>
  <si>
    <t>DRAFT BEER</t>
  </si>
  <si>
    <t>BLACK MOCHA STOUT 6PK BOTTLE</t>
  </si>
  <si>
    <t>OATMEAL PORTER 6PK BOTTLE</t>
  </si>
  <si>
    <t>AVL IPA 6PK CAN</t>
  </si>
  <si>
    <t>PILSNER 6PK CAN</t>
  </si>
  <si>
    <t>AVL IPA 12PK CAN</t>
  </si>
  <si>
    <t>FG-VPC-12-2-12</t>
  </si>
  <si>
    <t>DAYCATION IPA 15PK CAN</t>
  </si>
  <si>
    <t>AVL IPA 16OZ CAN (24PK LOOSE CASE)</t>
  </si>
  <si>
    <t>AVL IPA 15.5GAL KEG</t>
  </si>
  <si>
    <t>OATMEAL PORTER 15.5GAL KEG</t>
  </si>
  <si>
    <t>PILSNER 15.5GAL KEG</t>
  </si>
  <si>
    <t>AVL IPA 5.16GAL KEG</t>
  </si>
  <si>
    <t>OATMEAL PORTER 5.16GAL KEG</t>
  </si>
  <si>
    <t>PILSNER 5.16GAL KEG</t>
  </si>
  <si>
    <t>PALLET QTY: 72 | LAYER QTY: 12</t>
  </si>
  <si>
    <t>PALLET QTY: 100 | LAYER QTY: 10</t>
  </si>
  <si>
    <t>PALLET QTY: 180 | LAYER QTY: 18</t>
  </si>
  <si>
    <t>PALLET QTY: 80 | LAYER QTY: 10</t>
  </si>
  <si>
    <t xml:space="preserve">PALLET QTY: 8 </t>
  </si>
  <si>
    <t xml:space="preserve">PALLET QTY: 20 </t>
  </si>
  <si>
    <t>1/2 BBL (15.5 GAL)</t>
  </si>
  <si>
    <t>1/6 BBL (5.16 GAL)</t>
  </si>
  <si>
    <r>
      <rPr>
        <sz val="18"/>
        <rFont val="Calibri"/>
        <family val="2"/>
      </rPr>
      <t xml:space="preserve">• </t>
    </r>
    <r>
      <rPr>
        <sz val="18"/>
        <rFont val="Arial Nova Cond"/>
        <family val="2"/>
        <scheme val="major"/>
      </rPr>
      <t>Please coordinate all POS orders with beer orders.</t>
    </r>
  </si>
  <si>
    <t>15.5 GAL SANKEYS</t>
  </si>
  <si>
    <t>5.16 GAL SANKEYS</t>
  </si>
  <si>
    <t>FG-_ _B12-4-6</t>
  </si>
  <si>
    <t>FG-_ _K15</t>
  </si>
  <si>
    <t>FG-_ _K5</t>
  </si>
  <si>
    <t>VARIETY 12PK CAN</t>
  </si>
  <si>
    <t>LOWER FALLS IPA 6PK CAN</t>
  </si>
  <si>
    <t>GAELIC ALE 6PK BOTTLE</t>
  </si>
  <si>
    <t>GAELIC ALE 6PK CAN</t>
  </si>
  <si>
    <t>GAELIC ALE 12PK CAN</t>
  </si>
  <si>
    <t>GAELIC ALE 15.5GAL KEG</t>
  </si>
  <si>
    <t>GAELIC ALE 5.16GAL KEG</t>
  </si>
  <si>
    <r>
      <rPr>
        <b/>
        <i/>
        <sz val="16"/>
        <color theme="1"/>
        <rFont val="Arial Nova Cond"/>
        <family val="2"/>
        <scheme val="major"/>
      </rPr>
      <t>IPA</t>
    </r>
    <r>
      <rPr>
        <sz val="16"/>
        <color theme="1"/>
        <rFont val="Arial Nova Cond"/>
        <family val="2"/>
        <scheme val="major"/>
      </rPr>
      <t xml:space="preserve"> VARIETY 12PK CAN</t>
    </r>
  </si>
  <si>
    <t xml:space="preserve">SEASONAL 6PK BOTTLE </t>
  </si>
  <si>
    <t>SEASONAL 15.5GAL KEG</t>
  </si>
  <si>
    <t>SEASONAL 5.16GAL KEG</t>
  </si>
  <si>
    <r>
      <rPr>
        <sz val="18"/>
        <rFont val="Calibri"/>
        <family val="2"/>
      </rPr>
      <t xml:space="preserve">• </t>
    </r>
    <r>
      <rPr>
        <sz val="18"/>
        <rFont val="Arial Nova Cond"/>
        <family val="2"/>
        <scheme val="major"/>
      </rPr>
      <t xml:space="preserve">Any order changes must be sent to </t>
    </r>
    <r>
      <rPr>
        <b/>
        <sz val="18"/>
        <rFont val="Arial Nova Cond"/>
        <family val="2"/>
        <scheme val="major"/>
      </rPr>
      <t>both</t>
    </r>
    <r>
      <rPr>
        <sz val="18"/>
        <rFont val="Arial Nova Cond"/>
        <family val="2"/>
        <scheme val="major"/>
      </rPr>
      <t xml:space="preserve"> your local Highland Market Development Manager and </t>
    </r>
    <r>
      <rPr>
        <b/>
        <sz val="18"/>
        <color rgb="FF01A348"/>
        <rFont val="Arial Nova Cond"/>
        <family val="2"/>
        <scheme val="major"/>
      </rPr>
      <t>orders@highlandbrewing.com</t>
    </r>
    <r>
      <rPr>
        <sz val="18"/>
        <rFont val="Arial Nova Cond"/>
        <family val="2"/>
        <scheme val="major"/>
      </rPr>
      <t xml:space="preserve">. 
</t>
    </r>
    <r>
      <rPr>
        <b/>
        <sz val="18"/>
        <color rgb="FFFF0000"/>
        <rFont val="Arial Nova Cond"/>
        <family val="2"/>
        <scheme val="major"/>
      </rPr>
      <t xml:space="preserve">   *Adds are accepted</t>
    </r>
    <r>
      <rPr>
        <b/>
        <sz val="18"/>
        <color theme="5"/>
        <rFont val="Arial Nova Cond"/>
        <family val="2"/>
        <scheme val="major"/>
      </rPr>
      <t xml:space="preserve"> </t>
    </r>
    <r>
      <rPr>
        <b/>
        <sz val="18"/>
        <color rgb="FFFF0000"/>
        <rFont val="Arial Nova Cond"/>
        <family val="2"/>
        <scheme val="major"/>
      </rPr>
      <t xml:space="preserve">no later than </t>
    </r>
    <r>
      <rPr>
        <b/>
        <i/>
        <sz val="18"/>
        <color rgb="FFFF0000"/>
        <rFont val="Arial Nova Cond"/>
        <family val="2"/>
        <scheme val="major"/>
      </rPr>
      <t>10 business days</t>
    </r>
    <r>
      <rPr>
        <b/>
        <sz val="18"/>
        <color rgb="FFFF0000"/>
        <rFont val="Arial Nova Cond"/>
        <family val="2"/>
        <scheme val="major"/>
      </rPr>
      <t xml:space="preserve"> before shipment. 
   *Cuts are also now accepted only up to </t>
    </r>
    <r>
      <rPr>
        <b/>
        <i/>
        <sz val="18"/>
        <color rgb="FFFF0000"/>
        <rFont val="Arial Nova Cond"/>
        <family val="2"/>
        <scheme val="major"/>
      </rPr>
      <t>10 business days</t>
    </r>
    <r>
      <rPr>
        <b/>
        <sz val="18"/>
        <color rgb="FFFF0000"/>
        <rFont val="Arial Nova Cond"/>
        <family val="2"/>
        <scheme val="major"/>
      </rPr>
      <t xml:space="preserve"> before shipment. </t>
    </r>
  </si>
  <si>
    <t>Btls</t>
  </si>
  <si>
    <t>Cans</t>
  </si>
  <si>
    <t>1/2 bbls</t>
  </si>
  <si>
    <t>1/6 bbls</t>
  </si>
  <si>
    <t>15pks</t>
  </si>
  <si>
    <r>
      <rPr>
        <sz val="18"/>
        <rFont val="Calibri"/>
        <family val="2"/>
      </rPr>
      <t>•</t>
    </r>
    <r>
      <rPr>
        <sz val="18"/>
        <rFont val="Arial Nova Cond"/>
        <family val="2"/>
      </rPr>
      <t xml:space="preserve"> </t>
    </r>
    <r>
      <rPr>
        <sz val="18"/>
        <rFont val="Arial Nova Cond"/>
        <family val="2"/>
        <scheme val="major"/>
      </rPr>
      <t xml:space="preserve">Please fill out your order quantities below. </t>
    </r>
    <r>
      <rPr>
        <b/>
        <sz val="18"/>
        <rFont val="Arial Nova Cond"/>
        <family val="2"/>
        <scheme val="major"/>
      </rPr>
      <t>Ensure quantities are in multiples of a full layer.</t>
    </r>
    <r>
      <rPr>
        <sz val="18"/>
        <rFont val="Arial Nova Cond"/>
        <family val="2"/>
        <scheme val="major"/>
      </rPr>
      <t xml:space="preserve">
</t>
    </r>
    <r>
      <rPr>
        <sz val="18"/>
        <rFont val="Calibri"/>
        <family val="2"/>
      </rPr>
      <t xml:space="preserve">• </t>
    </r>
    <r>
      <rPr>
        <sz val="18"/>
        <rFont val="Arial Nova Cond"/>
        <family val="2"/>
        <scheme val="major"/>
      </rPr>
      <t xml:space="preserve">When building your order, please note the </t>
    </r>
    <r>
      <rPr>
        <b/>
        <sz val="18"/>
        <color rgb="FFFF0000"/>
        <rFont val="Arial Nova Cond"/>
        <family val="2"/>
        <scheme val="major"/>
      </rPr>
      <t>max truck weight is 43,000 lbs</t>
    </r>
    <r>
      <rPr>
        <sz val="18"/>
        <rFont val="Arial Nova Cond"/>
        <family val="2"/>
        <scheme val="major"/>
      </rPr>
      <t xml:space="preserve">. If your order exceeds 43,000 pounds, please submit a second order. </t>
    </r>
  </si>
  <si>
    <t>4-WEEK LEAD TIME REQUIRED</t>
  </si>
  <si>
    <r>
      <t xml:space="preserve">• </t>
    </r>
    <r>
      <rPr>
        <sz val="18"/>
        <rFont val="Arial Nova Cond"/>
        <family val="2"/>
        <scheme val="major"/>
      </rPr>
      <t xml:space="preserve">Email completed form to </t>
    </r>
    <r>
      <rPr>
        <b/>
        <sz val="18"/>
        <rFont val="Arial Nova Cond"/>
        <family val="2"/>
        <scheme val="major"/>
      </rPr>
      <t>both</t>
    </r>
    <r>
      <rPr>
        <sz val="18"/>
        <rFont val="Arial Nova Cond"/>
        <family val="2"/>
        <scheme val="major"/>
      </rPr>
      <t xml:space="preserve"> </t>
    </r>
    <r>
      <rPr>
        <b/>
        <sz val="18"/>
        <color rgb="FF01A348"/>
        <rFont val="Arial Nova Cond"/>
        <family val="2"/>
        <scheme val="major"/>
      </rPr>
      <t>orders@highlandbrewing.com</t>
    </r>
    <r>
      <rPr>
        <sz val="18"/>
        <rFont val="Arial Nova Cond"/>
        <family val="2"/>
        <scheme val="major"/>
      </rPr>
      <t xml:space="preserve"> and your local Highland Market Development Manager by </t>
    </r>
    <r>
      <rPr>
        <b/>
        <sz val="18"/>
        <color rgb="FFFF0000"/>
        <rFont val="Arial Nova Cond"/>
        <family val="2"/>
        <scheme val="major"/>
      </rPr>
      <t>end of business  Wednesday</t>
    </r>
    <r>
      <rPr>
        <sz val="18"/>
        <rFont val="Arial Nova Cond"/>
        <family val="2"/>
        <scheme val="major"/>
      </rPr>
      <t xml:space="preserve"> (Monday is preferred) in order to receive shipments in the 4-week window.</t>
    </r>
  </si>
  <si>
    <t>FG-_ _C12-4-6</t>
  </si>
  <si>
    <t xml:space="preserve">SEASONAL 6PK CAN </t>
  </si>
  <si>
    <t>HAZY HEIGHTS IPA 6PK CAN</t>
  </si>
  <si>
    <t>FG-HHC12-4-6</t>
  </si>
  <si>
    <t>HAZY HEIGHTS IPA 16OZ CAN (24PK LOOSE CASE)</t>
  </si>
  <si>
    <t>FG-HHC16-1-24</t>
  </si>
  <si>
    <t>HAZY HEIGHTS IPA 5.16GAL KEG</t>
  </si>
  <si>
    <t>HAZY HEIGHTS IPA 15.5GAL KEG</t>
  </si>
  <si>
    <t>FG-HHK15</t>
  </si>
  <si>
    <t>FG-HHK5</t>
  </si>
  <si>
    <t>12oz 6PK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</si>
</sst>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0" x14ac:knownFonts="1">
    <font>
      <sz val="11"/>
      <color theme="1"/>
      <name val="Arial Nova Cond Light"/>
      <family val="2"/>
      <scheme val="minor"/>
    </font>
    <font>
      <sz val="10"/>
      <name val="Arial"/>
      <family val="2"/>
    </font>
    <font>
      <u/>
      <sz val="11"/>
      <color theme="10"/>
      <name val="Arial Nova Cond Light"/>
      <family val="2"/>
      <scheme val="minor"/>
    </font>
    <font>
      <b/>
      <sz val="16"/>
      <color theme="8"/>
      <name val="Arial Nova Cond"/>
      <family val="2"/>
      <scheme val="major"/>
    </font>
    <font>
      <b/>
      <sz val="18"/>
      <color rgb="FFFF0000"/>
      <name val="Arial Nova Cond"/>
      <family val="2"/>
      <scheme val="major"/>
    </font>
    <font>
      <b/>
      <sz val="28"/>
      <color rgb="FFFF0000"/>
      <name val="Arial Nova Cond"/>
      <family val="2"/>
      <scheme val="major"/>
    </font>
    <font>
      <sz val="8"/>
      <name val="Arial Nova Cond Light"/>
      <family val="2"/>
      <scheme val="minor"/>
    </font>
    <font>
      <sz val="16"/>
      <color theme="1"/>
      <name val="Arial Nova Cond Light"/>
      <family val="2"/>
      <scheme val="minor"/>
    </font>
    <font>
      <sz val="16"/>
      <color theme="0"/>
      <name val="Arial Nova Cond"/>
      <family val="2"/>
      <scheme val="major"/>
    </font>
    <font>
      <sz val="16"/>
      <name val="Arial Nova Cond"/>
      <family val="2"/>
      <scheme val="major"/>
    </font>
    <font>
      <b/>
      <sz val="16"/>
      <name val="Arial Nova Cond"/>
      <family val="2"/>
      <scheme val="major"/>
    </font>
    <font>
      <u/>
      <sz val="16"/>
      <color theme="10"/>
      <name val="Arial Nova Cond Light"/>
      <family val="2"/>
      <scheme val="minor"/>
    </font>
    <font>
      <b/>
      <sz val="16"/>
      <color theme="0"/>
      <name val="Arial Nova Cond"/>
      <family val="2"/>
      <scheme val="major"/>
    </font>
    <font>
      <sz val="16"/>
      <color theme="1"/>
      <name val="Arial Nova Cond"/>
      <family val="2"/>
      <scheme val="major"/>
    </font>
    <font>
      <b/>
      <sz val="18"/>
      <name val="Arial Nova Cond"/>
      <family val="2"/>
      <scheme val="major"/>
    </font>
    <font>
      <sz val="20"/>
      <color theme="1"/>
      <name val="Arial Nova Cond Light"/>
      <family val="2"/>
      <scheme val="minor"/>
    </font>
    <font>
      <b/>
      <sz val="20"/>
      <name val="Arial Nova Cond"/>
      <family val="2"/>
      <scheme val="major"/>
    </font>
    <font>
      <b/>
      <sz val="22"/>
      <color theme="0"/>
      <name val="Arial Nova Cond"/>
      <family val="2"/>
      <scheme val="major"/>
    </font>
    <font>
      <b/>
      <sz val="22"/>
      <name val="Arial Nova Cond"/>
      <family val="2"/>
      <scheme val="major"/>
    </font>
    <font>
      <sz val="18"/>
      <name val="Arial Nova Cond"/>
      <family val="2"/>
      <scheme val="major"/>
    </font>
    <font>
      <sz val="18"/>
      <name val="Calibri"/>
      <family val="2"/>
    </font>
    <font>
      <sz val="18"/>
      <name val="Arial Nova Cond"/>
      <family val="2"/>
    </font>
    <font>
      <b/>
      <sz val="18"/>
      <color theme="5"/>
      <name val="Arial Nova Cond"/>
      <family val="2"/>
      <scheme val="major"/>
    </font>
    <font>
      <b/>
      <sz val="16"/>
      <color rgb="FF04B8C6"/>
      <name val="Arial Nova Cond"/>
      <family val="2"/>
      <scheme val="major"/>
    </font>
    <font>
      <b/>
      <sz val="20"/>
      <color rgb="FF04B8C6"/>
      <name val="Arial Nova Cond"/>
      <family val="2"/>
      <scheme val="major"/>
    </font>
    <font>
      <b/>
      <sz val="18"/>
      <color rgb="FF01A348"/>
      <name val="Arial Nova Cond"/>
      <family val="2"/>
      <scheme val="major"/>
    </font>
    <font>
      <b/>
      <i/>
      <sz val="18"/>
      <color rgb="FFFF0000"/>
      <name val="Arial Nova Cond"/>
      <family val="2"/>
      <scheme val="major"/>
    </font>
    <font>
      <b/>
      <i/>
      <sz val="16"/>
      <color theme="1"/>
      <name val="Arial Nova Cond"/>
      <family val="2"/>
      <scheme val="major"/>
    </font>
    <font>
      <b/>
      <sz val="15.5"/>
      <name val="Arial Nova Cond"/>
      <family val="2"/>
      <scheme val="major"/>
    </font>
    <font>
      <b/>
      <sz val="20"/>
      <color theme="8"/>
      <name val="Arial Nova Cond"/>
      <family val="2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193925"/>
        <bgColor indexed="64"/>
      </patternFill>
    </fill>
    <fill>
      <patternFill patternType="solid">
        <fgColor rgb="FF04B8C6"/>
        <bgColor indexed="64"/>
      </patternFill>
    </fill>
    <fill>
      <patternFill patternType="solid">
        <fgColor rgb="FF01A348"/>
        <bgColor indexed="64"/>
      </patternFill>
    </fill>
    <fill>
      <patternFill patternType="solid">
        <fgColor rgb="FFE7FFF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n">
        <color indexed="64"/>
      </left>
      <right style="thick">
        <color theme="3"/>
      </right>
      <top/>
      <bottom style="thin">
        <color indexed="64"/>
      </bottom>
      <diagonal/>
    </border>
    <border>
      <left/>
      <right style="thick">
        <color theme="3"/>
      </right>
      <top style="thick">
        <color indexed="64"/>
      </top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 style="thin">
        <color indexed="64"/>
      </left>
      <right style="thick">
        <color theme="3"/>
      </right>
      <top style="thick">
        <color theme="3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3"/>
      </top>
      <bottom style="thick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indexed="64"/>
      </bottom>
      <diagonal/>
    </border>
    <border>
      <left style="thick">
        <color theme="3"/>
      </left>
      <right/>
      <top style="thin">
        <color indexed="64"/>
      </top>
      <bottom style="thin">
        <color indexed="64"/>
      </bottom>
      <diagonal/>
    </border>
    <border>
      <left style="thick">
        <color theme="3"/>
      </left>
      <right/>
      <top style="thick">
        <color indexed="64"/>
      </top>
      <bottom/>
      <diagonal/>
    </border>
    <border>
      <left/>
      <right/>
      <top/>
      <bottom style="thick">
        <color theme="3"/>
      </bottom>
      <diagonal/>
    </border>
    <border>
      <left/>
      <right style="thin">
        <color indexed="64"/>
      </right>
      <top/>
      <bottom style="thick">
        <color theme="3"/>
      </bottom>
      <diagonal/>
    </border>
    <border>
      <left style="thin">
        <color indexed="64"/>
      </left>
      <right style="thin">
        <color indexed="64"/>
      </right>
      <top/>
      <bottom style="thick">
        <color theme="3"/>
      </bottom>
      <diagonal/>
    </border>
    <border>
      <left style="thin">
        <color indexed="64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thick">
        <color theme="3"/>
      </right>
      <top style="medium">
        <color theme="3"/>
      </top>
      <bottom/>
      <diagonal/>
    </border>
    <border>
      <left style="thick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thick">
        <color theme="3"/>
      </right>
      <top/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ck">
        <color theme="3"/>
      </bottom>
      <diagonal/>
    </border>
    <border>
      <left style="thick">
        <color theme="3"/>
      </left>
      <right/>
      <top style="thin">
        <color indexed="64"/>
      </top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theme="3"/>
      </right>
      <top/>
      <bottom style="medium">
        <color auto="1"/>
      </bottom>
      <diagonal/>
    </border>
    <border>
      <left style="thick">
        <color theme="3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theme="3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3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ck">
        <color theme="3"/>
      </top>
      <bottom style="thin">
        <color indexed="64"/>
      </bottom>
      <diagonal/>
    </border>
    <border>
      <left style="thick">
        <color theme="3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theme="3"/>
      </right>
      <top/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ck">
        <color theme="3"/>
      </bottom>
      <diagonal/>
    </border>
    <border>
      <left/>
      <right style="medium">
        <color indexed="64"/>
      </right>
      <top style="medium">
        <color indexed="64"/>
      </top>
      <bottom style="thick">
        <color theme="3"/>
      </bottom>
      <diagonal/>
    </border>
    <border>
      <left style="thick">
        <color theme="3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50">
    <xf numFmtId="0" fontId="0" fillId="0" borderId="0" xfId="0"/>
    <xf numFmtId="0" fontId="7" fillId="0" borderId="0" xfId="0" applyFont="1" applyBorder="1"/>
    <xf numFmtId="0" fontId="7" fillId="5" borderId="0" xfId="0" applyFont="1" applyFill="1"/>
    <xf numFmtId="0" fontId="7" fillId="0" borderId="0" xfId="0" applyFont="1"/>
    <xf numFmtId="0" fontId="10" fillId="2" borderId="0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 wrapText="1"/>
    </xf>
    <xf numFmtId="0" fontId="11" fillId="0" borderId="0" xfId="2" applyFont="1"/>
    <xf numFmtId="0" fontId="7" fillId="0" borderId="0" xfId="0" applyFont="1" applyAlignment="1">
      <alignment wrapText="1"/>
    </xf>
    <xf numFmtId="0" fontId="10" fillId="2" borderId="0" xfId="1" applyFont="1" applyFill="1" applyBorder="1" applyAlignment="1" applyProtection="1">
      <protection locked="0"/>
    </xf>
    <xf numFmtId="0" fontId="10" fillId="2" borderId="8" xfId="1" applyFont="1" applyFill="1" applyBorder="1" applyAlignment="1" applyProtection="1">
      <protection locked="0"/>
    </xf>
    <xf numFmtId="0" fontId="7" fillId="0" borderId="0" xfId="0" applyFont="1" applyAlignment="1">
      <alignment vertical="center"/>
    </xf>
    <xf numFmtId="0" fontId="9" fillId="0" borderId="38" xfId="1" applyFont="1" applyFill="1" applyBorder="1" applyAlignment="1">
      <alignment horizontal="left" vertical="center"/>
    </xf>
    <xf numFmtId="0" fontId="9" fillId="2" borderId="38" xfId="1" applyFont="1" applyFill="1" applyBorder="1" applyAlignment="1">
      <alignment horizontal="center" vertical="center"/>
    </xf>
    <xf numFmtId="1" fontId="9" fillId="2" borderId="39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0" fontId="9" fillId="2" borderId="2" xfId="1" applyFont="1" applyFill="1" applyBorder="1" applyAlignment="1">
      <alignment horizontal="center" vertical="center"/>
    </xf>
    <xf numFmtId="1" fontId="9" fillId="2" borderId="9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left" vertical="center"/>
    </xf>
    <xf numFmtId="0" fontId="9" fillId="2" borderId="28" xfId="1" applyFont="1" applyFill="1" applyBorder="1" applyAlignment="1">
      <alignment horizontal="center" vertical="center"/>
    </xf>
    <xf numFmtId="1" fontId="9" fillId="2" borderId="29" xfId="1" applyNumberFormat="1" applyFont="1" applyFill="1" applyBorder="1" applyAlignment="1">
      <alignment horizontal="center" vertical="center"/>
    </xf>
    <xf numFmtId="0" fontId="10" fillId="0" borderId="38" xfId="1" applyFont="1" applyFill="1" applyBorder="1" applyAlignment="1" applyProtection="1">
      <alignment horizontal="left" vertical="center"/>
    </xf>
    <xf numFmtId="0" fontId="10" fillId="0" borderId="1" xfId="1" applyFont="1" applyFill="1" applyBorder="1" applyAlignment="1" applyProtection="1">
      <alignment horizontal="left" vertical="center"/>
    </xf>
    <xf numFmtId="0" fontId="13" fillId="0" borderId="1" xfId="0" applyFont="1" applyFill="1" applyBorder="1" applyAlignment="1">
      <alignment vertical="center"/>
    </xf>
    <xf numFmtId="0" fontId="9" fillId="2" borderId="19" xfId="1" applyFont="1" applyFill="1" applyBorder="1" applyAlignment="1">
      <alignment horizontal="center" vertical="center"/>
    </xf>
    <xf numFmtId="1" fontId="9" fillId="2" borderId="41" xfId="1" applyNumberFormat="1" applyFont="1" applyFill="1" applyBorder="1" applyAlignment="1">
      <alignment horizontal="center" vertical="center"/>
    </xf>
    <xf numFmtId="0" fontId="10" fillId="0" borderId="38" xfId="1" applyFont="1" applyFill="1" applyBorder="1" applyAlignment="1">
      <alignment horizontal="left" vertical="center"/>
    </xf>
    <xf numFmtId="0" fontId="10" fillId="0" borderId="28" xfId="1" applyFont="1" applyFill="1" applyBorder="1" applyAlignment="1">
      <alignment horizontal="left" vertical="center"/>
    </xf>
    <xf numFmtId="0" fontId="9" fillId="0" borderId="28" xfId="1" applyFont="1" applyFill="1" applyBorder="1" applyAlignment="1">
      <alignment horizontal="left" vertical="center"/>
    </xf>
    <xf numFmtId="0" fontId="9" fillId="2" borderId="39" xfId="1" applyFont="1" applyFill="1" applyBorder="1" applyAlignment="1">
      <alignment horizontal="center" vertical="center"/>
    </xf>
    <xf numFmtId="1" fontId="10" fillId="0" borderId="1" xfId="1" applyNumberFormat="1" applyFont="1" applyFill="1" applyBorder="1" applyAlignment="1" applyProtection="1">
      <alignment horizontal="left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41" xfId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0" fontId="10" fillId="0" borderId="36" xfId="1" applyFont="1" applyFill="1" applyBorder="1" applyAlignment="1" applyProtection="1">
      <alignment horizontal="left" vertical="center" wrapText="1"/>
      <protection locked="0"/>
    </xf>
    <xf numFmtId="0" fontId="7" fillId="6" borderId="0" xfId="0" applyFont="1" applyFill="1" applyBorder="1"/>
    <xf numFmtId="0" fontId="8" fillId="6" borderId="0" xfId="0" applyFont="1" applyFill="1" applyBorder="1" applyAlignment="1">
      <alignment vertical="center" wrapText="1"/>
    </xf>
    <xf numFmtId="0" fontId="8" fillId="6" borderId="0" xfId="0" applyFont="1" applyFill="1" applyBorder="1" applyAlignment="1">
      <alignment horizontal="right" vertical="center" wrapText="1"/>
    </xf>
    <xf numFmtId="0" fontId="7" fillId="6" borderId="0" xfId="0" applyFont="1" applyFill="1"/>
    <xf numFmtId="0" fontId="15" fillId="6" borderId="0" xfId="0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7" fillId="6" borderId="0" xfId="0" applyFont="1" applyFill="1" applyAlignment="1">
      <alignment horizontal="left"/>
    </xf>
    <xf numFmtId="0" fontId="12" fillId="7" borderId="0" xfId="1" applyFont="1" applyFill="1" applyBorder="1" applyAlignment="1">
      <alignment horizontal="center" vertical="center" wrapText="1"/>
    </xf>
    <xf numFmtId="0" fontId="12" fillId="7" borderId="7" xfId="1" applyFont="1" applyFill="1" applyBorder="1" applyAlignment="1">
      <alignment horizontal="center" vertical="center" wrapText="1"/>
    </xf>
    <xf numFmtId="0" fontId="12" fillId="7" borderId="8" xfId="1" applyFont="1" applyFill="1" applyBorder="1" applyAlignment="1">
      <alignment horizontal="center" vertical="center" wrapText="1"/>
    </xf>
    <xf numFmtId="0" fontId="16" fillId="9" borderId="14" xfId="1" applyFont="1" applyFill="1" applyBorder="1" applyAlignment="1">
      <alignment horizontal="center" vertical="center"/>
    </xf>
    <xf numFmtId="0" fontId="16" fillId="9" borderId="13" xfId="1" applyFont="1" applyFill="1" applyBorder="1" applyAlignment="1">
      <alignment horizontal="center" vertical="center"/>
    </xf>
    <xf numFmtId="0" fontId="16" fillId="9" borderId="12" xfId="1" applyFont="1" applyFill="1" applyBorder="1" applyAlignment="1">
      <alignment horizontal="center" vertical="center"/>
    </xf>
    <xf numFmtId="0" fontId="10" fillId="0" borderId="36" xfId="1" applyFont="1" applyFill="1" applyBorder="1" applyAlignment="1" applyProtection="1">
      <alignment vertical="center" wrapText="1"/>
      <protection locked="0"/>
    </xf>
    <xf numFmtId="0" fontId="10" fillId="0" borderId="3" xfId="1" applyFont="1" applyFill="1" applyBorder="1" applyAlignment="1" applyProtection="1">
      <alignment horizontal="left" vertical="center"/>
    </xf>
    <xf numFmtId="0" fontId="9" fillId="0" borderId="1" xfId="1" applyFont="1" applyFill="1" applyBorder="1" applyAlignment="1" applyProtection="1">
      <alignment horizontal="left" vertical="center" wrapText="1"/>
      <protection locked="0"/>
    </xf>
    <xf numFmtId="0" fontId="10" fillId="0" borderId="19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>
      <alignment horizontal="left" vertical="center"/>
    </xf>
    <xf numFmtId="0" fontId="10" fillId="2" borderId="15" xfId="1" applyFont="1" applyFill="1" applyBorder="1" applyAlignment="1" applyProtection="1">
      <alignment horizontal="center" vertical="center" wrapText="1"/>
      <protection locked="0"/>
    </xf>
    <xf numFmtId="0" fontId="8" fillId="6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/>
    </xf>
    <xf numFmtId="0" fontId="10" fillId="2" borderId="37" xfId="1" applyFont="1" applyFill="1" applyBorder="1" applyAlignment="1" applyProtection="1">
      <alignment horizontal="center" vertical="center"/>
      <protection locked="0"/>
    </xf>
    <xf numFmtId="0" fontId="10" fillId="2" borderId="15" xfId="1" applyFont="1" applyFill="1" applyBorder="1" applyAlignment="1" applyProtection="1">
      <alignment horizontal="center" vertical="center"/>
      <protection locked="0"/>
    </xf>
    <xf numFmtId="0" fontId="10" fillId="2" borderId="30" xfId="1" applyFont="1" applyFill="1" applyBorder="1" applyAlignment="1" applyProtection="1">
      <alignment horizontal="center" vertical="center"/>
      <protection locked="0"/>
    </xf>
    <xf numFmtId="0" fontId="10" fillId="2" borderId="37" xfId="1" applyFont="1" applyFill="1" applyBorder="1" applyAlignment="1" applyProtection="1">
      <alignment horizontal="center" vertical="center" wrapText="1"/>
      <protection locked="0"/>
    </xf>
    <xf numFmtId="0" fontId="10" fillId="2" borderId="30" xfId="1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7" fillId="6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0" fillId="2" borderId="47" xfId="1" applyFont="1" applyFill="1" applyBorder="1" applyAlignment="1" applyProtection="1">
      <alignment horizontal="center" vertical="center" wrapText="1"/>
      <protection locked="0"/>
    </xf>
    <xf numFmtId="1" fontId="10" fillId="0" borderId="48" xfId="1" applyNumberFormat="1" applyFont="1" applyFill="1" applyBorder="1" applyAlignment="1" applyProtection="1">
      <alignment horizontal="left" vertical="center"/>
    </xf>
    <xf numFmtId="0" fontId="9" fillId="0" borderId="48" xfId="1" applyFont="1" applyFill="1" applyBorder="1" applyAlignment="1">
      <alignment horizontal="left" vertical="center"/>
    </xf>
    <xf numFmtId="0" fontId="9" fillId="2" borderId="48" xfId="1" applyFont="1" applyFill="1" applyBorder="1" applyAlignment="1">
      <alignment horizontal="center" vertical="center"/>
    </xf>
    <xf numFmtId="0" fontId="9" fillId="2" borderId="49" xfId="1" applyFont="1" applyFill="1" applyBorder="1" applyAlignment="1">
      <alignment horizontal="center" vertical="center"/>
    </xf>
    <xf numFmtId="0" fontId="10" fillId="2" borderId="50" xfId="1" applyFont="1" applyFill="1" applyBorder="1" applyAlignment="1" applyProtection="1">
      <alignment horizontal="center" vertical="center" wrapText="1"/>
      <protection locked="0"/>
    </xf>
    <xf numFmtId="0" fontId="9" fillId="2" borderId="51" xfId="1" applyFont="1" applyFill="1" applyBorder="1" applyAlignment="1">
      <alignment horizontal="center" vertical="center"/>
    </xf>
    <xf numFmtId="0" fontId="10" fillId="2" borderId="52" xfId="1" applyFont="1" applyFill="1" applyBorder="1" applyAlignment="1" applyProtection="1">
      <alignment horizontal="center" vertical="center" wrapText="1"/>
      <protection locked="0"/>
    </xf>
    <xf numFmtId="0" fontId="10" fillId="0" borderId="53" xfId="1" applyFont="1" applyFill="1" applyBorder="1" applyAlignment="1" applyProtection="1">
      <alignment vertical="center" wrapText="1"/>
      <protection locked="0"/>
    </xf>
    <xf numFmtId="0" fontId="9" fillId="2" borderId="54" xfId="1" applyFont="1" applyFill="1" applyBorder="1" applyAlignment="1">
      <alignment horizontal="center" vertical="center"/>
    </xf>
    <xf numFmtId="0" fontId="9" fillId="2" borderId="55" xfId="1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horizontal="left" wrapText="1"/>
    </xf>
    <xf numFmtId="0" fontId="3" fillId="2" borderId="34" xfId="0" applyFont="1" applyFill="1" applyBorder="1" applyAlignment="1">
      <alignment horizontal="right"/>
    </xf>
    <xf numFmtId="0" fontId="23" fillId="2" borderId="34" xfId="0" applyFont="1" applyFill="1" applyBorder="1" applyAlignment="1">
      <alignment horizontal="right"/>
    </xf>
    <xf numFmtId="0" fontId="23" fillId="2" borderId="56" xfId="0" applyFont="1" applyFill="1" applyBorder="1" applyAlignment="1">
      <alignment horizontal="left" vertical="center" wrapText="1"/>
    </xf>
    <xf numFmtId="0" fontId="10" fillId="2" borderId="56" xfId="0" applyFont="1" applyFill="1" applyBorder="1" applyAlignment="1">
      <alignment vertical="center" wrapText="1"/>
    </xf>
    <xf numFmtId="0" fontId="7" fillId="5" borderId="57" xfId="0" applyFont="1" applyFill="1" applyBorder="1"/>
    <xf numFmtId="0" fontId="10" fillId="2" borderId="60" xfId="1" applyFont="1" applyFill="1" applyBorder="1" applyAlignment="1" applyProtection="1">
      <alignment horizontal="center" vertical="center" wrapText="1"/>
      <protection locked="0"/>
    </xf>
    <xf numFmtId="0" fontId="28" fillId="0" borderId="2" xfId="1" applyFont="1" applyFill="1" applyBorder="1" applyAlignment="1" applyProtection="1">
      <alignment horizontal="left" vertical="center"/>
    </xf>
    <xf numFmtId="0" fontId="13" fillId="0" borderId="2" xfId="0" applyFont="1" applyFill="1" applyBorder="1" applyAlignment="1">
      <alignment vertical="center"/>
    </xf>
    <xf numFmtId="0" fontId="10" fillId="0" borderId="48" xfId="1" applyFont="1" applyFill="1" applyBorder="1" applyAlignment="1" applyProtection="1">
      <alignment horizontal="left" vertical="center"/>
    </xf>
    <xf numFmtId="1" fontId="9" fillId="2" borderId="49" xfId="1" applyNumberFormat="1" applyFont="1" applyFill="1" applyBorder="1" applyAlignment="1">
      <alignment horizontal="center" vertical="center"/>
    </xf>
    <xf numFmtId="1" fontId="9" fillId="2" borderId="51" xfId="1" applyNumberFormat="1" applyFont="1" applyFill="1" applyBorder="1" applyAlignment="1">
      <alignment horizontal="center" vertical="center"/>
    </xf>
    <xf numFmtId="1" fontId="9" fillId="2" borderId="55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1" fontId="9" fillId="2" borderId="61" xfId="1" applyNumberFormat="1" applyFont="1" applyFill="1" applyBorder="1" applyAlignment="1">
      <alignment horizontal="center" vertical="center"/>
    </xf>
    <xf numFmtId="0" fontId="10" fillId="2" borderId="45" xfId="1" applyFont="1" applyFill="1" applyBorder="1" applyAlignment="1" applyProtection="1">
      <alignment horizontal="center" vertical="center" wrapText="1"/>
      <protection locked="0"/>
    </xf>
    <xf numFmtId="0" fontId="10" fillId="0" borderId="62" xfId="1" applyFont="1" applyBorder="1" applyAlignment="1" applyProtection="1">
      <alignment vertical="center" wrapText="1"/>
      <protection locked="0"/>
    </xf>
    <xf numFmtId="0" fontId="16" fillId="3" borderId="7" xfId="1" applyFont="1" applyFill="1" applyBorder="1" applyAlignment="1">
      <alignment horizontal="center" vertical="center"/>
    </xf>
    <xf numFmtId="0" fontId="16" fillId="3" borderId="0" xfId="1" applyFont="1" applyFill="1" applyBorder="1" applyAlignment="1">
      <alignment horizontal="center" vertical="center"/>
    </xf>
    <xf numFmtId="0" fontId="16" fillId="3" borderId="8" xfId="1" applyFont="1" applyFill="1" applyBorder="1" applyAlignment="1">
      <alignment horizontal="center" vertical="center"/>
    </xf>
    <xf numFmtId="0" fontId="16" fillId="3" borderId="33" xfId="1" applyFont="1" applyFill="1" applyBorder="1" applyAlignment="1">
      <alignment horizontal="center" vertical="center"/>
    </xf>
    <xf numFmtId="0" fontId="16" fillId="3" borderId="34" xfId="1" applyFont="1" applyFill="1" applyBorder="1" applyAlignment="1">
      <alignment horizontal="center" vertical="center"/>
    </xf>
    <xf numFmtId="0" fontId="16" fillId="3" borderId="35" xfId="1" applyFont="1" applyFill="1" applyBorder="1" applyAlignment="1">
      <alignment horizontal="center" vertical="center"/>
    </xf>
    <xf numFmtId="0" fontId="16" fillId="3" borderId="43" xfId="1" applyFont="1" applyFill="1" applyBorder="1" applyAlignment="1">
      <alignment horizontal="center" vertical="center"/>
    </xf>
    <xf numFmtId="0" fontId="16" fillId="3" borderId="44" xfId="1" applyFont="1" applyFill="1" applyBorder="1" applyAlignment="1">
      <alignment horizontal="center" vertical="center"/>
    </xf>
    <xf numFmtId="0" fontId="16" fillId="3" borderId="45" xfId="1" applyFont="1" applyFill="1" applyBorder="1" applyAlignment="1">
      <alignment horizontal="center" vertical="center"/>
    </xf>
    <xf numFmtId="0" fontId="16" fillId="3" borderId="31" xfId="1" applyFont="1" applyFill="1" applyBorder="1" applyAlignment="1">
      <alignment horizontal="center" vertical="center"/>
    </xf>
    <xf numFmtId="0" fontId="16" fillId="3" borderId="46" xfId="1" applyFont="1" applyFill="1" applyBorder="1" applyAlignment="1">
      <alignment horizontal="center" vertical="center"/>
    </xf>
    <xf numFmtId="0" fontId="17" fillId="7" borderId="25" xfId="1" applyFont="1" applyFill="1" applyBorder="1" applyAlignment="1">
      <alignment horizontal="center" vertical="center" wrapText="1"/>
    </xf>
    <xf numFmtId="0" fontId="17" fillId="7" borderId="26" xfId="1" applyFont="1" applyFill="1" applyBorder="1" applyAlignment="1">
      <alignment horizontal="center" vertical="center" wrapText="1"/>
    </xf>
    <xf numFmtId="0" fontId="17" fillId="7" borderId="27" xfId="1" applyFont="1" applyFill="1" applyBorder="1" applyAlignment="1">
      <alignment horizontal="center" vertical="center" wrapText="1"/>
    </xf>
    <xf numFmtId="0" fontId="16" fillId="3" borderId="22" xfId="1" applyFont="1" applyFill="1" applyBorder="1" applyAlignment="1">
      <alignment horizontal="center" vertical="center"/>
    </xf>
    <xf numFmtId="0" fontId="16" fillId="3" borderId="23" xfId="1" applyFont="1" applyFill="1" applyBorder="1" applyAlignment="1">
      <alignment horizontal="center" vertical="center"/>
    </xf>
    <xf numFmtId="0" fontId="16" fillId="3" borderId="24" xfId="1" applyFont="1" applyFill="1" applyBorder="1" applyAlignment="1">
      <alignment horizontal="center" vertical="center"/>
    </xf>
    <xf numFmtId="1" fontId="10" fillId="8" borderId="20" xfId="1" applyNumberFormat="1" applyFont="1" applyFill="1" applyBorder="1" applyAlignment="1">
      <alignment horizontal="center" vertical="center" wrapText="1"/>
    </xf>
    <xf numFmtId="1" fontId="10" fillId="8" borderId="21" xfId="1" applyNumberFormat="1" applyFont="1" applyFill="1" applyBorder="1" applyAlignment="1">
      <alignment horizontal="center" vertical="center" wrapText="1"/>
    </xf>
    <xf numFmtId="0" fontId="10" fillId="8" borderId="11" xfId="1" applyFont="1" applyFill="1" applyBorder="1" applyAlignment="1">
      <alignment horizontal="right" vertical="center"/>
    </xf>
    <xf numFmtId="0" fontId="10" fillId="8" borderId="17" xfId="1" applyFont="1" applyFill="1" applyBorder="1" applyAlignment="1">
      <alignment horizontal="right" vertical="center"/>
    </xf>
    <xf numFmtId="0" fontId="10" fillId="8" borderId="18" xfId="1" applyFont="1" applyFill="1" applyBorder="1" applyAlignment="1">
      <alignment horizontal="right" vertical="center"/>
    </xf>
    <xf numFmtId="0" fontId="9" fillId="0" borderId="7" xfId="1" applyFont="1" applyFill="1" applyBorder="1" applyAlignment="1" applyProtection="1">
      <alignment horizontal="right" vertical="center" indent="1"/>
      <protection locked="0"/>
    </xf>
    <xf numFmtId="0" fontId="9" fillId="0" borderId="0" xfId="1" applyFont="1" applyFill="1" applyBorder="1" applyAlignment="1" applyProtection="1">
      <alignment horizontal="right" vertical="center" indent="1"/>
      <protection locked="0"/>
    </xf>
    <xf numFmtId="0" fontId="9" fillId="0" borderId="4" xfId="1" applyFont="1" applyFill="1" applyBorder="1" applyAlignment="1" applyProtection="1">
      <alignment horizontal="right" vertical="center" indent="1"/>
      <protection locked="0"/>
    </xf>
    <xf numFmtId="0" fontId="9" fillId="2" borderId="6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7" fillId="5" borderId="56" xfId="0" applyFont="1" applyFill="1" applyBorder="1"/>
    <xf numFmtId="0" fontId="7" fillId="5" borderId="0" xfId="0" applyFont="1" applyFill="1" applyBorder="1"/>
    <xf numFmtId="0" fontId="29" fillId="2" borderId="58" xfId="0" applyFont="1" applyFill="1" applyBorder="1" applyAlignment="1" applyProtection="1">
      <alignment horizontal="left" wrapText="1"/>
      <protection locked="0"/>
    </xf>
    <xf numFmtId="0" fontId="29" fillId="2" borderId="42" xfId="0" applyFont="1" applyFill="1" applyBorder="1" applyAlignment="1" applyProtection="1">
      <alignment horizontal="left" vertical="center" wrapText="1"/>
      <protection locked="0"/>
    </xf>
    <xf numFmtId="164" fontId="29" fillId="2" borderId="58" xfId="0" applyNumberFormat="1" applyFont="1" applyFill="1" applyBorder="1" applyAlignment="1" applyProtection="1">
      <alignment horizontal="left"/>
      <protection locked="0"/>
    </xf>
    <xf numFmtId="164" fontId="29" fillId="2" borderId="59" xfId="0" applyNumberFormat="1" applyFont="1" applyFill="1" applyBorder="1" applyAlignment="1" applyProtection="1">
      <alignment horizontal="left"/>
      <protection locked="0"/>
    </xf>
    <xf numFmtId="0" fontId="5" fillId="2" borderId="0" xfId="0" applyFont="1" applyFill="1" applyBorder="1" applyAlignment="1">
      <alignment horizontal="right" wrapText="1"/>
    </xf>
    <xf numFmtId="0" fontId="5" fillId="2" borderId="57" xfId="0" applyFont="1" applyFill="1" applyBorder="1" applyAlignment="1">
      <alignment horizontal="right" wrapText="1"/>
    </xf>
    <xf numFmtId="0" fontId="24" fillId="2" borderId="43" xfId="0" applyFont="1" applyFill="1" applyBorder="1" applyAlignment="1">
      <alignment horizontal="left" vertical="center"/>
    </xf>
    <xf numFmtId="0" fontId="24" fillId="2" borderId="34" xfId="0" applyFont="1" applyFill="1" applyBorder="1" applyAlignment="1">
      <alignment horizontal="left" vertical="center"/>
    </xf>
    <xf numFmtId="0" fontId="24" fillId="2" borderId="44" xfId="0" applyFont="1" applyFill="1" applyBorder="1" applyAlignment="1">
      <alignment horizontal="left" vertical="center"/>
    </xf>
    <xf numFmtId="0" fontId="19" fillId="2" borderId="56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horizontal="left" vertical="center" wrapText="1"/>
    </xf>
    <xf numFmtId="0" fontId="19" fillId="2" borderId="57" xfId="0" applyFont="1" applyFill="1" applyBorder="1" applyAlignment="1">
      <alignment horizontal="left" vertical="center" wrapText="1"/>
    </xf>
    <xf numFmtId="0" fontId="20" fillId="2" borderId="56" xfId="1" applyFont="1" applyFill="1" applyBorder="1" applyAlignment="1">
      <alignment horizontal="left" vertical="center" wrapText="1"/>
    </xf>
    <xf numFmtId="0" fontId="19" fillId="2" borderId="0" xfId="1" applyFont="1" applyFill="1" applyBorder="1" applyAlignment="1">
      <alignment horizontal="left" vertical="center" wrapText="1"/>
    </xf>
    <xf numFmtId="0" fontId="19" fillId="2" borderId="57" xfId="1" applyFont="1" applyFill="1" applyBorder="1" applyAlignment="1">
      <alignment horizontal="left" vertical="center" wrapText="1"/>
    </xf>
    <xf numFmtId="0" fontId="19" fillId="2" borderId="56" xfId="1" applyFont="1" applyFill="1" applyBorder="1" applyAlignment="1">
      <alignment horizontal="left" vertical="center" wrapText="1"/>
    </xf>
    <xf numFmtId="0" fontId="17" fillId="7" borderId="16" xfId="1" applyFont="1" applyFill="1" applyBorder="1" applyAlignment="1">
      <alignment horizontal="center" vertical="center"/>
    </xf>
    <xf numFmtId="0" fontId="17" fillId="7" borderId="5" xfId="1" applyFont="1" applyFill="1" applyBorder="1" applyAlignment="1">
      <alignment horizontal="center" vertical="center"/>
    </xf>
    <xf numFmtId="0" fontId="17" fillId="7" borderId="10" xfId="1" applyFont="1" applyFill="1" applyBorder="1" applyAlignment="1">
      <alignment horizontal="center" vertical="center"/>
    </xf>
    <xf numFmtId="0" fontId="18" fillId="3" borderId="7" xfId="1" applyFont="1" applyFill="1" applyBorder="1" applyAlignment="1">
      <alignment horizontal="center" vertical="center"/>
    </xf>
    <xf numFmtId="0" fontId="18" fillId="3" borderId="0" xfId="1" applyFont="1" applyFill="1" applyBorder="1" applyAlignment="1">
      <alignment horizontal="center" vertical="center"/>
    </xf>
    <xf numFmtId="0" fontId="18" fillId="3" borderId="8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left" vertical="center"/>
    </xf>
    <xf numFmtId="0" fontId="19" fillId="2" borderId="31" xfId="1" applyFont="1" applyFill="1" applyBorder="1" applyAlignment="1">
      <alignment horizontal="left" vertical="center"/>
    </xf>
    <xf numFmtId="0" fontId="19" fillId="2" borderId="46" xfId="1" applyFont="1" applyFill="1" applyBorder="1" applyAlignment="1">
      <alignment horizontal="left" vertical="center"/>
    </xf>
    <xf numFmtId="0" fontId="17" fillId="7" borderId="40" xfId="1" applyFont="1" applyFill="1" applyBorder="1" applyAlignment="1">
      <alignment horizontal="center" vertical="center" wrapText="1"/>
    </xf>
    <xf numFmtId="0" fontId="17" fillId="7" borderId="31" xfId="1" applyFont="1" applyFill="1" applyBorder="1" applyAlignment="1">
      <alignment horizontal="center" vertical="center" wrapText="1"/>
    </xf>
    <xf numFmtId="0" fontId="17" fillId="7" borderId="32" xfId="1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000000-0005-0000-0000-000001000000}"/>
  </cellStyles>
  <dxfs count="8">
    <dxf>
      <font>
        <b/>
        <i val="0"/>
        <color theme="1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6"/>
        </patternFill>
      </fill>
    </dxf>
    <dxf>
      <font>
        <b/>
        <i val="0"/>
        <color auto="1"/>
      </font>
      <fill>
        <patternFill>
          <bgColor theme="6"/>
        </patternFill>
      </fill>
    </dxf>
    <dxf>
      <font>
        <b/>
        <i val="0"/>
        <color theme="1"/>
      </font>
      <fill>
        <patternFill>
          <bgColor theme="6"/>
        </patternFill>
      </fill>
    </dxf>
    <dxf>
      <font>
        <b/>
        <i val="0"/>
        <color auto="1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1A348"/>
      <color rgb="FF04B8C6"/>
      <color rgb="FFE7FFF1"/>
      <color rgb="FFE5FFF0"/>
      <color rgb="FF193925"/>
      <color rgb="FF65BD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17418</xdr:colOff>
      <xdr:row>2</xdr:row>
      <xdr:rowOff>91803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02B3A3F-7FFF-4A2D-8EB4-35FBD995FB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83" t="35866" r="183" b="12564"/>
        <a:stretch/>
      </xdr:blipFill>
      <xdr:spPr>
        <a:xfrm>
          <a:off x="1" y="0"/>
          <a:ext cx="14886214" cy="26053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2015</xdr:rowOff>
    </xdr:from>
    <xdr:to>
      <xdr:col>1</xdr:col>
      <xdr:colOff>1447160</xdr:colOff>
      <xdr:row>0</xdr:row>
      <xdr:rowOff>1104541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536A14-BFE9-4C44-B45F-E2A30A991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2015"/>
          <a:ext cx="2556542" cy="1102526"/>
        </a:xfrm>
        <a:prstGeom prst="rect">
          <a:avLst/>
        </a:prstGeom>
      </xdr:spPr>
    </xdr:pic>
    <xdr:clientData/>
  </xdr:twoCellAnchor>
  <xdr:twoCellAnchor>
    <xdr:from>
      <xdr:col>3</xdr:col>
      <xdr:colOff>2816680</xdr:colOff>
      <xdr:row>0</xdr:row>
      <xdr:rowOff>293542</xdr:rowOff>
    </xdr:from>
    <xdr:to>
      <xdr:col>7</xdr:col>
      <xdr:colOff>0</xdr:colOff>
      <xdr:row>0</xdr:row>
      <xdr:rowOff>1014721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4E7523E-EBFE-4B6D-AAC1-89027D23F3B8}"/>
            </a:ext>
          </a:extLst>
        </xdr:cNvPr>
        <xdr:cNvSpPr txBox="1"/>
      </xdr:nvSpPr>
      <xdr:spPr>
        <a:xfrm>
          <a:off x="8409216" y="293542"/>
          <a:ext cx="6422570" cy="7211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4400" b="1" cap="none" spc="50">
              <a:ln w="3175" cmpd="sng">
                <a:solidFill>
                  <a:srgbClr val="193925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2022 ORDER FORM</a:t>
          </a:r>
        </a:p>
      </xdr:txBody>
    </xdr:sp>
    <xdr:clientData/>
  </xdr:twoCellAnchor>
  <xdr:twoCellAnchor>
    <xdr:from>
      <xdr:col>2</xdr:col>
      <xdr:colOff>304799</xdr:colOff>
      <xdr:row>1</xdr:row>
      <xdr:rowOff>489859</xdr:rowOff>
    </xdr:from>
    <xdr:to>
      <xdr:col>4</xdr:col>
      <xdr:colOff>721176</xdr:colOff>
      <xdr:row>2</xdr:row>
      <xdr:rowOff>100695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428C343-FDC0-4412-90A8-BBE942810C58}"/>
            </a:ext>
          </a:extLst>
        </xdr:cNvPr>
        <xdr:cNvSpPr txBox="1"/>
      </xdr:nvSpPr>
      <xdr:spPr>
        <a:xfrm>
          <a:off x="3080656" y="1905002"/>
          <a:ext cx="6403520" cy="7211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4800" b="1" cap="none" spc="50">
              <a:ln w="3175" cmpd="sng">
                <a:solidFill>
                  <a:srgbClr val="193925"/>
                </a:solidFill>
                <a:prstDash val="solid"/>
              </a:ln>
              <a:solidFill>
                <a:srgbClr val="FF0000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Effective April</a:t>
          </a:r>
          <a:r>
            <a:rPr lang="en-US" sz="4800" b="1" cap="none" spc="50" baseline="0">
              <a:ln w="3175" cmpd="sng">
                <a:solidFill>
                  <a:srgbClr val="193925"/>
                </a:solidFill>
                <a:prstDash val="solid"/>
              </a:ln>
              <a:solidFill>
                <a:srgbClr val="FF0000"/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 18, 2022</a:t>
          </a:r>
          <a:endParaRPr lang="en-US" sz="4800" b="1" cap="none" spc="50">
            <a:ln w="3175" cmpd="sng">
              <a:solidFill>
                <a:srgbClr val="193925"/>
              </a:solidFill>
              <a:prstDash val="solid"/>
            </a:ln>
            <a:solidFill>
              <a:srgbClr val="FF0000"/>
            </a:solidFill>
            <a:effectLst>
              <a:glow rad="38100">
                <a:schemeClr val="accent1">
                  <a:alpha val="40000"/>
                </a:schemeClr>
              </a:glo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HBC">
  <a:themeElements>
    <a:clrScheme name="HBC">
      <a:dk1>
        <a:srgbClr val="000000"/>
      </a:dk1>
      <a:lt1>
        <a:srgbClr val="FFFFFF"/>
      </a:lt1>
      <a:dk2>
        <a:srgbClr val="1E3749"/>
      </a:dk2>
      <a:lt2>
        <a:srgbClr val="E7E6E6"/>
      </a:lt2>
      <a:accent1>
        <a:srgbClr val="1E3749"/>
      </a:accent1>
      <a:accent2>
        <a:srgbClr val="F58220"/>
      </a:accent2>
      <a:accent3>
        <a:srgbClr val="FFCF01"/>
      </a:accent3>
      <a:accent4>
        <a:srgbClr val="2F98C2"/>
      </a:accent4>
      <a:accent5>
        <a:srgbClr val="006C65"/>
      </a:accent5>
      <a:accent6>
        <a:srgbClr val="96C2BF"/>
      </a:accent6>
      <a:hlink>
        <a:srgbClr val="0563C1"/>
      </a:hlink>
      <a:folHlink>
        <a:srgbClr val="FF0000"/>
      </a:folHlink>
    </a:clrScheme>
    <a:fontScheme name="HBC">
      <a:majorFont>
        <a:latin typeface="Arial Nova Cond"/>
        <a:ea typeface=""/>
        <a:cs typeface=""/>
      </a:majorFont>
      <a:minorFont>
        <a:latin typeface="Arial Nova Cond Light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DDF3F-3827-4929-A66C-2F8323127CF7}">
  <sheetPr>
    <pageSetUpPr fitToPage="1"/>
  </sheetPr>
  <dimension ref="A1:K68"/>
  <sheetViews>
    <sheetView showGridLines="0" tabSelected="1" zoomScale="70" zoomScaleNormal="70" zoomScalePageLayoutView="70" workbookViewId="0">
      <selection activeCell="B4" sqref="B4:C4"/>
    </sheetView>
  </sheetViews>
  <sheetFormatPr defaultColWidth="8.75" defaultRowHeight="20.399999999999999" x14ac:dyDescent="0.35"/>
  <cols>
    <col min="1" max="1" width="17.75" style="3" customWidth="1"/>
    <col min="2" max="2" width="27.875" style="64" customWidth="1"/>
    <col min="3" max="3" width="25.875" style="32" bestFit="1" customWidth="1"/>
    <col min="4" max="4" width="72.375" style="3" customWidth="1"/>
    <col min="5" max="5" width="26.875" style="3" customWidth="1"/>
    <col min="6" max="6" width="34.25" style="1" customWidth="1"/>
    <col min="7" max="7" width="17.75" style="3" customWidth="1"/>
    <col min="8" max="16384" width="8.75" style="3"/>
  </cols>
  <sheetData>
    <row r="1" spans="1:11" s="1" customFormat="1" ht="111" customHeight="1" x14ac:dyDescent="0.35">
      <c r="A1" s="35"/>
      <c r="B1" s="54"/>
      <c r="C1" s="36"/>
      <c r="D1" s="36"/>
      <c r="E1" s="37"/>
      <c r="F1" s="37"/>
      <c r="G1" s="35"/>
    </row>
    <row r="2" spans="1:11" s="1" customFormat="1" ht="87" customHeight="1" x14ac:dyDescent="0.35">
      <c r="A2" s="35"/>
      <c r="B2" s="54"/>
      <c r="C2" s="36"/>
      <c r="D2" s="36"/>
      <c r="E2" s="37"/>
      <c r="F2" s="37"/>
      <c r="G2" s="35"/>
    </row>
    <row r="3" spans="1:11" s="1" customFormat="1" ht="12" customHeight="1" thickBot="1" x14ac:dyDescent="0.4">
      <c r="A3" s="35"/>
      <c r="B3" s="54"/>
      <c r="C3" s="36"/>
      <c r="D3" s="36"/>
      <c r="E3" s="37"/>
      <c r="F3" s="37"/>
      <c r="G3" s="35"/>
    </row>
    <row r="4" spans="1:11" ht="38.25" customHeight="1" thickBot="1" x14ac:dyDescent="0.5">
      <c r="A4" s="76" t="s">
        <v>0</v>
      </c>
      <c r="B4" s="122"/>
      <c r="C4" s="122"/>
      <c r="D4" s="77"/>
      <c r="E4" s="78" t="s">
        <v>2</v>
      </c>
      <c r="F4" s="124"/>
      <c r="G4" s="125"/>
    </row>
    <row r="5" spans="1:11" ht="33" customHeight="1" thickTop="1" thickBot="1" x14ac:dyDescent="0.4">
      <c r="A5" s="79" t="s">
        <v>1</v>
      </c>
      <c r="B5" s="123"/>
      <c r="C5" s="123"/>
      <c r="D5" s="126" t="s">
        <v>82</v>
      </c>
      <c r="E5" s="126"/>
      <c r="F5" s="126"/>
      <c r="G5" s="127"/>
    </row>
    <row r="6" spans="1:11" ht="7.5" customHeight="1" thickTop="1" x14ac:dyDescent="0.35">
      <c r="A6" s="80"/>
      <c r="B6" s="55"/>
      <c r="C6" s="4"/>
      <c r="D6" s="126"/>
      <c r="E6" s="126"/>
      <c r="F6" s="126"/>
      <c r="G6" s="127"/>
    </row>
    <row r="7" spans="1:11" ht="7.5" customHeight="1" thickBot="1" x14ac:dyDescent="0.4">
      <c r="A7" s="120"/>
      <c r="B7" s="121"/>
      <c r="C7" s="5"/>
      <c r="D7" s="5"/>
      <c r="E7" s="5"/>
      <c r="F7" s="5"/>
      <c r="G7" s="81"/>
      <c r="K7" s="6"/>
    </row>
    <row r="8" spans="1:11" ht="33.75" customHeight="1" x14ac:dyDescent="0.35">
      <c r="A8" s="128" t="s">
        <v>21</v>
      </c>
      <c r="B8" s="129"/>
      <c r="C8" s="129"/>
      <c r="D8" s="129"/>
      <c r="E8" s="129"/>
      <c r="F8" s="129"/>
      <c r="G8" s="130"/>
    </row>
    <row r="9" spans="1:11" s="7" customFormat="1" ht="73.2" customHeight="1" x14ac:dyDescent="0.35">
      <c r="A9" s="131" t="s">
        <v>81</v>
      </c>
      <c r="B9" s="132"/>
      <c r="C9" s="132"/>
      <c r="D9" s="132"/>
      <c r="E9" s="132"/>
      <c r="F9" s="132"/>
      <c r="G9" s="133"/>
    </row>
    <row r="10" spans="1:11" s="7" customFormat="1" ht="48" customHeight="1" x14ac:dyDescent="0.35">
      <c r="A10" s="134" t="s">
        <v>83</v>
      </c>
      <c r="B10" s="135"/>
      <c r="C10" s="135"/>
      <c r="D10" s="135"/>
      <c r="E10" s="135"/>
      <c r="F10" s="135"/>
      <c r="G10" s="136"/>
    </row>
    <row r="11" spans="1:11" ht="72.75" customHeight="1" x14ac:dyDescent="0.35">
      <c r="A11" s="137" t="s">
        <v>75</v>
      </c>
      <c r="B11" s="135"/>
      <c r="C11" s="135"/>
      <c r="D11" s="135"/>
      <c r="E11" s="135"/>
      <c r="F11" s="135"/>
      <c r="G11" s="136"/>
    </row>
    <row r="12" spans="1:11" ht="30.75" customHeight="1" thickBot="1" x14ac:dyDescent="0.4">
      <c r="A12" s="144" t="s">
        <v>58</v>
      </c>
      <c r="B12" s="145"/>
      <c r="C12" s="145"/>
      <c r="D12" s="145"/>
      <c r="E12" s="145"/>
      <c r="F12" s="145"/>
      <c r="G12" s="146"/>
    </row>
    <row r="13" spans="1:11" ht="4.5" customHeight="1" thickBot="1" x14ac:dyDescent="0.4">
      <c r="A13" s="2"/>
      <c r="B13" s="56"/>
      <c r="C13" s="8"/>
      <c r="D13" s="8"/>
      <c r="E13" s="8"/>
      <c r="F13" s="9"/>
      <c r="G13" s="38"/>
    </row>
    <row r="14" spans="1:11" s="33" customFormat="1" ht="26.4" thickTop="1" thickBot="1" x14ac:dyDescent="0.4">
      <c r="A14" s="35"/>
      <c r="B14" s="45" t="s">
        <v>26</v>
      </c>
      <c r="C14" s="46" t="s">
        <v>25</v>
      </c>
      <c r="D14" s="46" t="s">
        <v>22</v>
      </c>
      <c r="E14" s="46" t="s">
        <v>23</v>
      </c>
      <c r="F14" s="47" t="s">
        <v>24</v>
      </c>
      <c r="G14" s="39"/>
    </row>
    <row r="15" spans="1:11" s="10" customFormat="1" ht="28.2" thickTop="1" x14ac:dyDescent="0.35">
      <c r="A15" s="35"/>
      <c r="B15" s="138" t="s">
        <v>33</v>
      </c>
      <c r="C15" s="139"/>
      <c r="D15" s="139"/>
      <c r="E15" s="139"/>
      <c r="F15" s="140"/>
      <c r="G15" s="40"/>
    </row>
    <row r="16" spans="1:11" s="10" customFormat="1" ht="27.6" x14ac:dyDescent="0.35">
      <c r="A16" s="35"/>
      <c r="B16" s="141" t="s">
        <v>94</v>
      </c>
      <c r="C16" s="142"/>
      <c r="D16" s="142"/>
      <c r="E16" s="142"/>
      <c r="F16" s="143"/>
      <c r="G16" s="40"/>
    </row>
    <row r="17" spans="1:7" s="10" customFormat="1" ht="28.2" thickBot="1" x14ac:dyDescent="0.4">
      <c r="A17" s="35"/>
      <c r="B17" s="141" t="s">
        <v>50</v>
      </c>
      <c r="C17" s="142"/>
      <c r="D17" s="142"/>
      <c r="E17" s="142"/>
      <c r="F17" s="143"/>
      <c r="G17" s="40"/>
    </row>
    <row r="18" spans="1:7" s="10" customFormat="1" ht="24.9" customHeight="1" thickTop="1" x14ac:dyDescent="0.35">
      <c r="A18" s="35"/>
      <c r="B18" s="57"/>
      <c r="C18" s="20" t="s">
        <v>5</v>
      </c>
      <c r="D18" s="11" t="s">
        <v>36</v>
      </c>
      <c r="E18" s="12">
        <f>ROUND(B18/72,2)</f>
        <v>0</v>
      </c>
      <c r="F18" s="13">
        <f>B18*31</f>
        <v>0</v>
      </c>
      <c r="G18" s="40"/>
    </row>
    <row r="19" spans="1:7" s="10" customFormat="1" ht="24.9" customHeight="1" x14ac:dyDescent="0.35">
      <c r="A19" s="35"/>
      <c r="B19" s="58"/>
      <c r="C19" s="21" t="s">
        <v>3</v>
      </c>
      <c r="D19" s="14" t="s">
        <v>66</v>
      </c>
      <c r="E19" s="15">
        <f>ROUND(B19/72,2)</f>
        <v>0</v>
      </c>
      <c r="F19" s="16">
        <f>B19*31</f>
        <v>0</v>
      </c>
      <c r="G19" s="40"/>
    </row>
    <row r="20" spans="1:7" s="10" customFormat="1" ht="24.9" customHeight="1" x14ac:dyDescent="0.35">
      <c r="A20" s="35"/>
      <c r="B20" s="58"/>
      <c r="C20" s="49" t="s">
        <v>4</v>
      </c>
      <c r="D20" s="17" t="s">
        <v>37</v>
      </c>
      <c r="E20" s="15">
        <f>ROUND(B20/72,2)</f>
        <v>0</v>
      </c>
      <c r="F20" s="16">
        <f>B20*31</f>
        <v>0</v>
      </c>
      <c r="G20" s="40"/>
    </row>
    <row r="21" spans="1:7" s="10" customFormat="1" ht="24.9" customHeight="1" thickBot="1" x14ac:dyDescent="0.4">
      <c r="A21" s="35"/>
      <c r="B21" s="59"/>
      <c r="C21" s="34" t="s">
        <v>61</v>
      </c>
      <c r="D21" s="48" t="s">
        <v>72</v>
      </c>
      <c r="E21" s="18">
        <f>ROUND(B21/72,2)</f>
        <v>0</v>
      </c>
      <c r="F21" s="19">
        <f>B21*31</f>
        <v>0</v>
      </c>
      <c r="G21" s="40"/>
    </row>
    <row r="22" spans="1:7" s="10" customFormat="1" ht="28.8" thickTop="1" thickBot="1" x14ac:dyDescent="0.4">
      <c r="A22" s="35"/>
      <c r="B22" s="147" t="s">
        <v>34</v>
      </c>
      <c r="C22" s="148"/>
      <c r="D22" s="148"/>
      <c r="E22" s="148"/>
      <c r="F22" s="149"/>
      <c r="G22" s="40"/>
    </row>
    <row r="23" spans="1:7" s="10" customFormat="1" ht="25.2" x14ac:dyDescent="0.35">
      <c r="A23" s="35"/>
      <c r="B23" s="96" t="s">
        <v>19</v>
      </c>
      <c r="C23" s="97"/>
      <c r="D23" s="97"/>
      <c r="E23" s="97"/>
      <c r="F23" s="98"/>
      <c r="G23" s="40"/>
    </row>
    <row r="24" spans="1:7" s="10" customFormat="1" ht="25.8" thickBot="1" x14ac:dyDescent="0.4">
      <c r="A24" s="35"/>
      <c r="B24" s="93" t="s">
        <v>51</v>
      </c>
      <c r="C24" s="94"/>
      <c r="D24" s="94"/>
      <c r="E24" s="94"/>
      <c r="F24" s="95"/>
      <c r="G24" s="40"/>
    </row>
    <row r="25" spans="1:7" s="10" customFormat="1" ht="24.9" customHeight="1" x14ac:dyDescent="0.35">
      <c r="A25" s="35"/>
      <c r="B25" s="65"/>
      <c r="C25" s="85" t="s">
        <v>28</v>
      </c>
      <c r="D25" s="67" t="s">
        <v>38</v>
      </c>
      <c r="E25" s="68">
        <f>ROUND(B25/100,2)</f>
        <v>0</v>
      </c>
      <c r="F25" s="86">
        <f>B25*21</f>
        <v>0</v>
      </c>
      <c r="G25" s="40"/>
    </row>
    <row r="26" spans="1:7" s="10" customFormat="1" ht="24.9" customHeight="1" x14ac:dyDescent="0.35">
      <c r="A26" s="35"/>
      <c r="B26" s="70"/>
      <c r="C26" s="21" t="s">
        <v>6</v>
      </c>
      <c r="D26" s="14" t="s">
        <v>67</v>
      </c>
      <c r="E26" s="15">
        <f>ROUND(B26/100,2)</f>
        <v>0</v>
      </c>
      <c r="F26" s="87">
        <f>B26*21</f>
        <v>0</v>
      </c>
      <c r="G26" s="40"/>
    </row>
    <row r="27" spans="1:7" s="10" customFormat="1" ht="24.9" customHeight="1" x14ac:dyDescent="0.35">
      <c r="A27" s="35"/>
      <c r="B27" s="70"/>
      <c r="C27" s="21" t="s">
        <v>32</v>
      </c>
      <c r="D27" s="14" t="s">
        <v>65</v>
      </c>
      <c r="E27" s="15">
        <f t="shared" ref="E27" si="0">ROUND(B27/100,2)</f>
        <v>0</v>
      </c>
      <c r="F27" s="87">
        <f t="shared" ref="F27:F30" si="1">B27*21</f>
        <v>0</v>
      </c>
      <c r="G27" s="40"/>
    </row>
    <row r="28" spans="1:7" s="10" customFormat="1" ht="24.9" customHeight="1" x14ac:dyDescent="0.35">
      <c r="A28" s="35"/>
      <c r="B28" s="70"/>
      <c r="C28" s="21" t="s">
        <v>7</v>
      </c>
      <c r="D28" s="14" t="s">
        <v>39</v>
      </c>
      <c r="E28" s="15">
        <f>ROUND(B28/100,2)</f>
        <v>0</v>
      </c>
      <c r="F28" s="87">
        <f t="shared" si="1"/>
        <v>0</v>
      </c>
      <c r="G28" s="40"/>
    </row>
    <row r="29" spans="1:7" s="10" customFormat="1" ht="24.9" customHeight="1" x14ac:dyDescent="0.35">
      <c r="A29" s="35"/>
      <c r="B29" s="70"/>
      <c r="C29" s="21" t="s">
        <v>87</v>
      </c>
      <c r="D29" s="14" t="s">
        <v>86</v>
      </c>
      <c r="E29" s="89">
        <f t="shared" ref="E29:E30" si="2">ROUND(B29/100,2)</f>
        <v>0</v>
      </c>
      <c r="F29" s="90">
        <f t="shared" si="1"/>
        <v>0</v>
      </c>
      <c r="G29" s="40"/>
    </row>
    <row r="30" spans="1:7" s="10" customFormat="1" ht="24.9" customHeight="1" thickBot="1" x14ac:dyDescent="0.4">
      <c r="A30" s="38"/>
      <c r="B30" s="91"/>
      <c r="C30" s="92" t="s">
        <v>84</v>
      </c>
      <c r="D30" s="92" t="s">
        <v>85</v>
      </c>
      <c r="E30" s="74">
        <f t="shared" si="2"/>
        <v>0</v>
      </c>
      <c r="F30" s="88">
        <f t="shared" si="1"/>
        <v>0</v>
      </c>
      <c r="G30" s="40"/>
    </row>
    <row r="31" spans="1:7" s="10" customFormat="1" ht="24.9" customHeight="1" x14ac:dyDescent="0.35">
      <c r="A31" s="35"/>
      <c r="B31" s="82"/>
      <c r="C31" s="83" t="s">
        <v>10</v>
      </c>
      <c r="D31" s="84" t="s">
        <v>71</v>
      </c>
      <c r="E31" s="15">
        <f>ROUND(B31/100,2)</f>
        <v>0</v>
      </c>
      <c r="F31" s="16">
        <f>B31*21</f>
        <v>0</v>
      </c>
      <c r="G31" s="40"/>
    </row>
    <row r="32" spans="1:7" s="10" customFormat="1" ht="24.9" customHeight="1" x14ac:dyDescent="0.35">
      <c r="A32" s="35"/>
      <c r="B32" s="53"/>
      <c r="C32" s="21" t="s">
        <v>41</v>
      </c>
      <c r="D32" s="22" t="s">
        <v>64</v>
      </c>
      <c r="E32" s="15">
        <f>ROUND(B32/100,2)</f>
        <v>0</v>
      </c>
      <c r="F32" s="16">
        <f>B32*21</f>
        <v>0</v>
      </c>
      <c r="G32" s="40"/>
    </row>
    <row r="33" spans="1:7" s="10" customFormat="1" ht="24.9" customHeight="1" x14ac:dyDescent="0.35">
      <c r="A33" s="35"/>
      <c r="B33" s="53"/>
      <c r="C33" s="21" t="s">
        <v>9</v>
      </c>
      <c r="D33" s="50" t="s">
        <v>40</v>
      </c>
      <c r="E33" s="15">
        <f t="shared" ref="E33:E34" si="3">ROUND(B33/100,2)</f>
        <v>0</v>
      </c>
      <c r="F33" s="16">
        <f t="shared" ref="F33:F34" si="4">B33*21</f>
        <v>0</v>
      </c>
      <c r="G33" s="40"/>
    </row>
    <row r="34" spans="1:7" s="10" customFormat="1" ht="24.9" customHeight="1" thickBot="1" x14ac:dyDescent="0.4">
      <c r="A34" s="35"/>
      <c r="B34" s="53"/>
      <c r="C34" s="21" t="s">
        <v>8</v>
      </c>
      <c r="D34" s="14" t="s">
        <v>68</v>
      </c>
      <c r="E34" s="15">
        <f t="shared" si="3"/>
        <v>0</v>
      </c>
      <c r="F34" s="16">
        <f t="shared" si="4"/>
        <v>0</v>
      </c>
      <c r="G34" s="40"/>
    </row>
    <row r="35" spans="1:7" s="10" customFormat="1" ht="25.2" x14ac:dyDescent="0.35">
      <c r="A35" s="35"/>
      <c r="B35" s="99" t="s">
        <v>18</v>
      </c>
      <c r="C35" s="97"/>
      <c r="D35" s="97"/>
      <c r="E35" s="97"/>
      <c r="F35" s="100"/>
      <c r="G35" s="40"/>
    </row>
    <row r="36" spans="1:7" s="10" customFormat="1" ht="24.9" customHeight="1" thickBot="1" x14ac:dyDescent="0.4">
      <c r="A36" s="35"/>
      <c r="B36" s="101" t="s">
        <v>52</v>
      </c>
      <c r="C36" s="102"/>
      <c r="D36" s="102"/>
      <c r="E36" s="102"/>
      <c r="F36" s="103"/>
      <c r="G36" s="40"/>
    </row>
    <row r="37" spans="1:7" s="10" customFormat="1" ht="21" thickBot="1" x14ac:dyDescent="0.4">
      <c r="A37" s="35"/>
      <c r="B37" s="62"/>
      <c r="C37" s="51" t="s">
        <v>11</v>
      </c>
      <c r="D37" s="52" t="s">
        <v>42</v>
      </c>
      <c r="E37" s="23">
        <f>ROUND(B37/180,2)</f>
        <v>0</v>
      </c>
      <c r="F37" s="24">
        <f>B37*13.2</f>
        <v>0</v>
      </c>
      <c r="G37" s="40"/>
    </row>
    <row r="38" spans="1:7" s="10" customFormat="1" ht="25.8" thickTop="1" x14ac:dyDescent="0.35">
      <c r="A38" s="35"/>
      <c r="B38" s="93" t="s">
        <v>20</v>
      </c>
      <c r="C38" s="94"/>
      <c r="D38" s="94"/>
      <c r="E38" s="94"/>
      <c r="F38" s="95"/>
      <c r="G38" s="40"/>
    </row>
    <row r="39" spans="1:7" s="10" customFormat="1" ht="24.9" customHeight="1" thickBot="1" x14ac:dyDescent="0.4">
      <c r="A39" s="35"/>
      <c r="B39" s="93" t="s">
        <v>53</v>
      </c>
      <c r="C39" s="94"/>
      <c r="D39" s="94"/>
      <c r="E39" s="94"/>
      <c r="F39" s="95"/>
      <c r="G39" s="40"/>
    </row>
    <row r="40" spans="1:7" s="10" customFormat="1" ht="24.9" customHeight="1" thickTop="1" x14ac:dyDescent="0.35">
      <c r="A40" s="35"/>
      <c r="B40" s="60"/>
      <c r="C40" s="25" t="s">
        <v>31</v>
      </c>
      <c r="D40" s="11" t="s">
        <v>43</v>
      </c>
      <c r="E40" s="12">
        <f>ROUND(B40/80,2)</f>
        <v>0</v>
      </c>
      <c r="F40" s="13">
        <f>B40*28</f>
        <v>0</v>
      </c>
      <c r="G40" s="40"/>
    </row>
    <row r="41" spans="1:7" s="10" customFormat="1" ht="21" thickBot="1" x14ac:dyDescent="0.4">
      <c r="A41" s="35"/>
      <c r="B41" s="61"/>
      <c r="C41" s="26" t="s">
        <v>89</v>
      </c>
      <c r="D41" s="27" t="s">
        <v>88</v>
      </c>
      <c r="E41" s="18">
        <f>ROUND(B41/80,2)</f>
        <v>0</v>
      </c>
      <c r="F41" s="19">
        <f>B41*28</f>
        <v>0</v>
      </c>
      <c r="G41" s="40"/>
    </row>
    <row r="42" spans="1:7" s="10" customFormat="1" ht="28.8" thickTop="1" thickBot="1" x14ac:dyDescent="0.4">
      <c r="A42" s="35"/>
      <c r="B42" s="104" t="s">
        <v>35</v>
      </c>
      <c r="C42" s="105"/>
      <c r="D42" s="105"/>
      <c r="E42" s="105"/>
      <c r="F42" s="106"/>
      <c r="G42" s="40"/>
    </row>
    <row r="43" spans="1:7" s="10" customFormat="1" ht="25.2" x14ac:dyDescent="0.35">
      <c r="A43" s="35"/>
      <c r="B43" s="107" t="s">
        <v>56</v>
      </c>
      <c r="C43" s="108"/>
      <c r="D43" s="108"/>
      <c r="E43" s="108"/>
      <c r="F43" s="109"/>
      <c r="G43" s="40"/>
    </row>
    <row r="44" spans="1:7" s="10" customFormat="1" ht="24.9" customHeight="1" thickBot="1" x14ac:dyDescent="0.4">
      <c r="A44" s="35"/>
      <c r="B44" s="93" t="s">
        <v>54</v>
      </c>
      <c r="C44" s="94"/>
      <c r="D44" s="94"/>
      <c r="E44" s="94"/>
      <c r="F44" s="95"/>
      <c r="G44" s="40"/>
    </row>
    <row r="45" spans="1:7" s="10" customFormat="1" ht="24.9" customHeight="1" x14ac:dyDescent="0.35">
      <c r="A45" s="35"/>
      <c r="B45" s="65"/>
      <c r="C45" s="66" t="s">
        <v>29</v>
      </c>
      <c r="D45" s="67" t="s">
        <v>44</v>
      </c>
      <c r="E45" s="68">
        <f>B45/8</f>
        <v>0</v>
      </c>
      <c r="F45" s="69">
        <f>(B45*165)</f>
        <v>0</v>
      </c>
      <c r="G45" s="40"/>
    </row>
    <row r="46" spans="1:7" s="10" customFormat="1" ht="24.9" customHeight="1" x14ac:dyDescent="0.35">
      <c r="A46" s="35"/>
      <c r="B46" s="70"/>
      <c r="C46" s="29" t="s">
        <v>12</v>
      </c>
      <c r="D46" s="14" t="s">
        <v>69</v>
      </c>
      <c r="E46" s="15">
        <f t="shared" ref="E46:E50" si="5">B46/8</f>
        <v>0</v>
      </c>
      <c r="F46" s="71">
        <f>(B46*165)</f>
        <v>0</v>
      </c>
      <c r="G46" s="40"/>
    </row>
    <row r="47" spans="1:7" s="10" customFormat="1" ht="24.9" customHeight="1" x14ac:dyDescent="0.35">
      <c r="A47" s="35"/>
      <c r="B47" s="70"/>
      <c r="C47" s="29" t="s">
        <v>13</v>
      </c>
      <c r="D47" s="14" t="s">
        <v>45</v>
      </c>
      <c r="E47" s="15">
        <f t="shared" si="5"/>
        <v>0</v>
      </c>
      <c r="F47" s="71">
        <f t="shared" ref="F47:F50" si="6">(B47*165)</f>
        <v>0</v>
      </c>
      <c r="G47" s="40"/>
    </row>
    <row r="48" spans="1:7" s="10" customFormat="1" ht="24.9" customHeight="1" x14ac:dyDescent="0.35">
      <c r="A48" s="35"/>
      <c r="B48" s="70"/>
      <c r="C48" s="29" t="s">
        <v>14</v>
      </c>
      <c r="D48" s="14" t="s">
        <v>46</v>
      </c>
      <c r="E48" s="15">
        <f t="shared" si="5"/>
        <v>0</v>
      </c>
      <c r="F48" s="71">
        <f t="shared" si="6"/>
        <v>0</v>
      </c>
      <c r="G48" s="40"/>
    </row>
    <row r="49" spans="1:7" s="10" customFormat="1" ht="24.9" customHeight="1" x14ac:dyDescent="0.35">
      <c r="A49" s="35"/>
      <c r="B49" s="70"/>
      <c r="C49" s="29" t="s">
        <v>92</v>
      </c>
      <c r="D49" s="14" t="s">
        <v>91</v>
      </c>
      <c r="E49" s="15">
        <f t="shared" si="5"/>
        <v>0</v>
      </c>
      <c r="F49" s="71">
        <f t="shared" si="6"/>
        <v>0</v>
      </c>
      <c r="G49" s="40"/>
    </row>
    <row r="50" spans="1:7" s="10" customFormat="1" ht="21" thickBot="1" x14ac:dyDescent="0.4">
      <c r="A50" s="35"/>
      <c r="B50" s="72"/>
      <c r="C50" s="73" t="s">
        <v>62</v>
      </c>
      <c r="D50" s="73" t="s">
        <v>73</v>
      </c>
      <c r="E50" s="74">
        <f t="shared" si="5"/>
        <v>0</v>
      </c>
      <c r="F50" s="75">
        <f t="shared" si="6"/>
        <v>0</v>
      </c>
      <c r="G50" s="40"/>
    </row>
    <row r="51" spans="1:7" s="10" customFormat="1" ht="25.2" x14ac:dyDescent="0.35">
      <c r="A51" s="35"/>
      <c r="B51" s="93" t="s">
        <v>57</v>
      </c>
      <c r="C51" s="94"/>
      <c r="D51" s="94"/>
      <c r="E51" s="94"/>
      <c r="F51" s="95"/>
      <c r="G51" s="40"/>
    </row>
    <row r="52" spans="1:7" s="10" customFormat="1" ht="24.9" customHeight="1" thickBot="1" x14ac:dyDescent="0.4">
      <c r="A52" s="35"/>
      <c r="B52" s="93" t="s">
        <v>55</v>
      </c>
      <c r="C52" s="94"/>
      <c r="D52" s="94"/>
      <c r="E52" s="94"/>
      <c r="F52" s="95"/>
      <c r="G52" s="40"/>
    </row>
    <row r="53" spans="1:7" s="10" customFormat="1" ht="24.9" customHeight="1" thickTop="1" x14ac:dyDescent="0.35">
      <c r="A53" s="35"/>
      <c r="B53" s="60"/>
      <c r="C53" s="20" t="s">
        <v>30</v>
      </c>
      <c r="D53" s="11" t="s">
        <v>47</v>
      </c>
      <c r="E53" s="12">
        <f>B53/20</f>
        <v>0</v>
      </c>
      <c r="F53" s="28">
        <f t="shared" ref="F53:F56" si="7">(B53*60)</f>
        <v>0</v>
      </c>
      <c r="G53" s="40"/>
    </row>
    <row r="54" spans="1:7" s="10" customFormat="1" ht="24.9" customHeight="1" x14ac:dyDescent="0.35">
      <c r="A54" s="35"/>
      <c r="B54" s="53"/>
      <c r="C54" s="21" t="s">
        <v>15</v>
      </c>
      <c r="D54" s="14" t="s">
        <v>70</v>
      </c>
      <c r="E54" s="15">
        <f t="shared" ref="E54:E58" si="8">B54/20</f>
        <v>0</v>
      </c>
      <c r="F54" s="30">
        <f t="shared" si="7"/>
        <v>0</v>
      </c>
      <c r="G54" s="40"/>
    </row>
    <row r="55" spans="1:7" s="10" customFormat="1" ht="24.9" customHeight="1" x14ac:dyDescent="0.35">
      <c r="A55" s="35"/>
      <c r="B55" s="53"/>
      <c r="C55" s="21" t="s">
        <v>16</v>
      </c>
      <c r="D55" s="14" t="s">
        <v>48</v>
      </c>
      <c r="E55" s="15">
        <f t="shared" si="8"/>
        <v>0</v>
      </c>
      <c r="F55" s="30">
        <f t="shared" si="7"/>
        <v>0</v>
      </c>
      <c r="G55" s="40"/>
    </row>
    <row r="56" spans="1:7" s="10" customFormat="1" ht="24.9" customHeight="1" x14ac:dyDescent="0.35">
      <c r="A56" s="35"/>
      <c r="B56" s="53"/>
      <c r="C56" s="21" t="s">
        <v>17</v>
      </c>
      <c r="D56" s="14" t="s">
        <v>49</v>
      </c>
      <c r="E56" s="15">
        <f t="shared" si="8"/>
        <v>0</v>
      </c>
      <c r="F56" s="30">
        <f t="shared" si="7"/>
        <v>0</v>
      </c>
      <c r="G56" s="40"/>
    </row>
    <row r="57" spans="1:7" s="10" customFormat="1" ht="24.9" customHeight="1" x14ac:dyDescent="0.35">
      <c r="A57" s="35"/>
      <c r="B57" s="53"/>
      <c r="C57" s="21" t="s">
        <v>93</v>
      </c>
      <c r="D57" s="14" t="s">
        <v>90</v>
      </c>
      <c r="E57" s="15">
        <f t="shared" ref="E57" si="9">B57/20</f>
        <v>0</v>
      </c>
      <c r="F57" s="30">
        <f t="shared" ref="F57" si="10">(B57*60)</f>
        <v>0</v>
      </c>
      <c r="G57" s="40"/>
    </row>
    <row r="58" spans="1:7" s="10" customFormat="1" ht="21" customHeight="1" thickBot="1" x14ac:dyDescent="0.4">
      <c r="A58" s="35"/>
      <c r="B58" s="61"/>
      <c r="C58" s="48" t="s">
        <v>63</v>
      </c>
      <c r="D58" s="48" t="s">
        <v>74</v>
      </c>
      <c r="E58" s="23">
        <f t="shared" si="8"/>
        <v>0</v>
      </c>
      <c r="F58" s="31">
        <f>(B58*60)</f>
        <v>0</v>
      </c>
      <c r="G58" s="40"/>
    </row>
    <row r="59" spans="1:7" s="10" customFormat="1" ht="21" customHeight="1" thickTop="1" x14ac:dyDescent="0.35">
      <c r="A59" s="35"/>
      <c r="B59" s="43"/>
      <c r="C59" s="42"/>
      <c r="D59" s="42"/>
      <c r="E59" s="42"/>
      <c r="F59" s="44"/>
      <c r="G59" s="40"/>
    </row>
    <row r="60" spans="1:7" s="10" customFormat="1" ht="21" customHeight="1" x14ac:dyDescent="0.35">
      <c r="A60" s="35"/>
      <c r="B60" s="115" t="s">
        <v>59</v>
      </c>
      <c r="C60" s="116"/>
      <c r="D60" s="117"/>
      <c r="E60" s="118">
        <f>SUM(B45:B50)</f>
        <v>0</v>
      </c>
      <c r="F60" s="119"/>
      <c r="G60" s="40"/>
    </row>
    <row r="61" spans="1:7" s="10" customFormat="1" ht="21" customHeight="1" x14ac:dyDescent="0.35">
      <c r="A61" s="35"/>
      <c r="B61" s="115" t="s">
        <v>60</v>
      </c>
      <c r="C61" s="116"/>
      <c r="D61" s="117"/>
      <c r="E61" s="118">
        <f>SUM(B53:B58)</f>
        <v>0</v>
      </c>
      <c r="F61" s="119"/>
      <c r="G61" s="40"/>
    </row>
    <row r="62" spans="1:7" s="10" customFormat="1" ht="21" customHeight="1" x14ac:dyDescent="0.35">
      <c r="A62" s="35"/>
      <c r="B62" s="115" t="s">
        <v>23</v>
      </c>
      <c r="C62" s="116"/>
      <c r="D62" s="117"/>
      <c r="E62" s="118">
        <f>ROUNDUP(SUM(E18:E58),0)</f>
        <v>0</v>
      </c>
      <c r="F62" s="119"/>
      <c r="G62" s="40"/>
    </row>
    <row r="63" spans="1:7" s="10" customFormat="1" ht="21" customHeight="1" thickBot="1" x14ac:dyDescent="0.4">
      <c r="A63" s="35"/>
      <c r="B63" s="112" t="s">
        <v>27</v>
      </c>
      <c r="C63" s="113"/>
      <c r="D63" s="114"/>
      <c r="E63" s="110">
        <f>SUM(F18:F21,F25:F34,F37,F40:F41,F45:F50,F53:F58)+(E62*50)</f>
        <v>0</v>
      </c>
      <c r="F63" s="111"/>
      <c r="G63" s="40"/>
    </row>
    <row r="64" spans="1:7" s="10" customFormat="1" ht="21" customHeight="1" thickTop="1" x14ac:dyDescent="0.35">
      <c r="A64" s="35"/>
      <c r="B64" s="63"/>
      <c r="C64" s="41"/>
      <c r="D64" s="38"/>
      <c r="E64" s="38"/>
      <c r="F64" s="35"/>
      <c r="G64" s="40"/>
    </row>
    <row r="65" spans="1:7" s="10" customFormat="1" ht="21" customHeight="1" x14ac:dyDescent="0.35">
      <c r="B65" s="64"/>
      <c r="C65" s="32"/>
      <c r="D65" s="3"/>
      <c r="E65" s="3"/>
      <c r="F65" s="1"/>
    </row>
    <row r="66" spans="1:7" s="10" customFormat="1" ht="21" customHeight="1" x14ac:dyDescent="0.35">
      <c r="B66" s="64"/>
      <c r="C66" s="32"/>
      <c r="D66" s="3"/>
      <c r="E66" s="3"/>
      <c r="F66" s="1"/>
    </row>
    <row r="67" spans="1:7" s="10" customFormat="1" ht="21" customHeight="1" x14ac:dyDescent="0.35">
      <c r="B67" s="64"/>
      <c r="C67" s="32"/>
      <c r="D67" s="3"/>
      <c r="E67" s="3"/>
      <c r="F67" s="1"/>
    </row>
    <row r="68" spans="1:7" x14ac:dyDescent="0.35">
      <c r="A68" s="10"/>
      <c r="G68" s="10"/>
    </row>
  </sheetData>
  <sheetProtection algorithmName="SHA-512" hashValue="cSbfbGthoV8xcW0zz23ZSoar+TezxowSbpgZCuYEtPfqLpYXzCC6qJhEX7yOjSVbWY9hqNEwEjTNo0tbZ5bWqA==" saltValue="fqE/2QoNx3AXy4Ilv+PkVg==" spinCount="100000" sheet="1" objects="1" scenarios="1" selectLockedCells="1"/>
  <sortState xmlns:xlrd2="http://schemas.microsoft.com/office/spreadsheetml/2017/richdata2" ref="C53:D57">
    <sortCondition ref="D53:D57"/>
  </sortState>
  <mergeCells count="33">
    <mergeCell ref="A8:G8"/>
    <mergeCell ref="A9:G9"/>
    <mergeCell ref="A10:G10"/>
    <mergeCell ref="A11:G11"/>
    <mergeCell ref="B38:F38"/>
    <mergeCell ref="B15:F15"/>
    <mergeCell ref="B16:F16"/>
    <mergeCell ref="A12:G12"/>
    <mergeCell ref="B17:F17"/>
    <mergeCell ref="B22:F22"/>
    <mergeCell ref="A7:B7"/>
    <mergeCell ref="B4:C4"/>
    <mergeCell ref="B5:C5"/>
    <mergeCell ref="F4:G4"/>
    <mergeCell ref="D5:G6"/>
    <mergeCell ref="E63:F63"/>
    <mergeCell ref="B63:D63"/>
    <mergeCell ref="B60:D60"/>
    <mergeCell ref="B61:D61"/>
    <mergeCell ref="B62:D62"/>
    <mergeCell ref="E60:F60"/>
    <mergeCell ref="E61:F61"/>
    <mergeCell ref="E62:F62"/>
    <mergeCell ref="B51:F51"/>
    <mergeCell ref="B52:F52"/>
    <mergeCell ref="B23:F23"/>
    <mergeCell ref="B24:F24"/>
    <mergeCell ref="B35:F35"/>
    <mergeCell ref="B36:F36"/>
    <mergeCell ref="B39:F39"/>
    <mergeCell ref="B42:F42"/>
    <mergeCell ref="B43:F43"/>
    <mergeCell ref="B44:F44"/>
  </mergeCells>
  <phoneticPr fontId="6" type="noConversion"/>
  <conditionalFormatting sqref="E63">
    <cfRule type="cellIs" dxfId="7" priority="17" operator="greaterThan">
      <formula>43000</formula>
    </cfRule>
  </conditionalFormatting>
  <conditionalFormatting sqref="B37 B18:B21 B25:B29 B53:B58 B45:B50 B40:B41 B31:B34">
    <cfRule type="expression" dxfId="6" priority="8">
      <formula>$E$63&gt;43000</formula>
    </cfRule>
  </conditionalFormatting>
  <conditionalFormatting sqref="B18:B21">
    <cfRule type="expression" dxfId="5" priority="13">
      <formula>MOD(B18,#REF!)&lt;&gt;0</formula>
    </cfRule>
  </conditionalFormatting>
  <conditionalFormatting sqref="B25:B29 B31:B34">
    <cfRule type="expression" dxfId="4" priority="12">
      <formula>MOD(B25,#REF!)&lt;&gt;0</formula>
    </cfRule>
  </conditionalFormatting>
  <conditionalFormatting sqref="B37">
    <cfRule type="expression" dxfId="3" priority="11">
      <formula>MOD(B37,#REF!)&lt;&gt;0</formula>
    </cfRule>
  </conditionalFormatting>
  <conditionalFormatting sqref="B40:B41">
    <cfRule type="expression" dxfId="2" priority="10">
      <formula>MOD(B40,#REF!)&lt;&gt;0</formula>
    </cfRule>
  </conditionalFormatting>
  <conditionalFormatting sqref="B30">
    <cfRule type="expression" dxfId="1" priority="1">
      <formula>$E$63&gt;43000</formula>
    </cfRule>
  </conditionalFormatting>
  <conditionalFormatting sqref="B30">
    <cfRule type="expression" dxfId="0" priority="2">
      <formula>MOD(B30,#REF!)&lt;&gt;0</formula>
    </cfRule>
  </conditionalFormatting>
  <printOptions horizontalCentered="1"/>
  <pageMargins left="0.65" right="0.25" top="0.5" bottom="0.25" header="0" footer="0"/>
  <pageSetup scale="38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DropDown="1" showInputMessage="1" showErrorMessage="1" error="Must order in multiples of 12." xr:uid="{F4537DAB-0FF9-44E0-9E9F-CEF92A501BAF}">
          <x14:formula1>
            <xm:f>Sheet1!$C$2:$C$85</xm:f>
          </x14:formula1>
          <xm:sqref>B18:B21</xm:sqref>
        </x14:dataValidation>
        <x14:dataValidation type="list" allowBlank="1" showDropDown="1" showInputMessage="1" showErrorMessage="1" error="Must order in multiples of 18.  " xr:uid="{47C3BDFD-9C72-4434-808E-7CE880614782}">
          <x14:formula1>
            <xm:f>Sheet1!$G$2:$G$57</xm:f>
          </x14:formula1>
          <xm:sqref>B37</xm:sqref>
        </x14:dataValidation>
        <x14:dataValidation type="list" allowBlank="1" showDropDown="1" showInputMessage="1" showErrorMessage="1" error="Must order in multiples of 10.  " xr:uid="{23D1C826-0E1B-4F69-B2B6-4D79649D25EA}">
          <x14:formula1>
            <xm:f>Sheet1!$E$2:$E$101</xm:f>
          </x14:formula1>
          <xm:sqref>B40:B41</xm:sqref>
        </x14:dataValidation>
        <x14:dataValidation type="list" allowBlank="1" showDropDown="1" showInputMessage="1" showErrorMessage="1" error="Must order in multiples of 04.  " xr:uid="{392233FA-7A20-49A4-B547-999ACE35EABA}">
          <x14:formula1>
            <xm:f>Sheet1!$I$2:$I$26</xm:f>
          </x14:formula1>
          <xm:sqref>B45:B50</xm:sqref>
        </x14:dataValidation>
        <x14:dataValidation type="list" allowBlank="1" showDropDown="1" showInputMessage="1" showErrorMessage="1" error="Must order in multiples of 10." xr:uid="{8A4A448D-3357-4E4F-A8BA-210E8B1F1C8B}">
          <x14:formula1>
            <xm:f>Sheet1!$E$2:$E$101</xm:f>
          </x14:formula1>
          <xm:sqref>B25:B34</xm:sqref>
        </x14:dataValidation>
        <x14:dataValidation type="list" allowBlank="1" showDropDown="1" showInputMessage="1" showErrorMessage="1" error="Must order in multiples of 05.  " xr:uid="{9A258847-A823-4704-B5B8-42BC0C228DCA}">
          <x14:formula1>
            <xm:f>Sheet1!$K$2:$K$21</xm:f>
          </x14:formula1>
          <xm:sqref>B53:B58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4DFC-2331-4E57-B3A5-EC76602C95A9}">
  <dimension ref="C1:K101"/>
  <sheetViews>
    <sheetView workbookViewId="0">
      <selection activeCell="G2" sqref="G2"/>
    </sheetView>
  </sheetViews>
  <sheetFormatPr defaultRowHeight="13.8" x14ac:dyDescent="0.25"/>
  <sheetData>
    <row r="1" spans="3:11" x14ac:dyDescent="0.25">
      <c r="C1" t="s">
        <v>76</v>
      </c>
      <c r="E1" t="s">
        <v>77</v>
      </c>
      <c r="G1" t="s">
        <v>80</v>
      </c>
      <c r="I1" t="s">
        <v>78</v>
      </c>
      <c r="K1" t="s">
        <v>79</v>
      </c>
    </row>
    <row r="2" spans="3:11" x14ac:dyDescent="0.25">
      <c r="C2">
        <v>12</v>
      </c>
      <c r="E2">
        <v>10</v>
      </c>
      <c r="G2">
        <v>18</v>
      </c>
      <c r="I2">
        <v>4</v>
      </c>
      <c r="K2">
        <v>5</v>
      </c>
    </row>
    <row r="3" spans="3:11" x14ac:dyDescent="0.25">
      <c r="C3">
        <v>24</v>
      </c>
      <c r="E3">
        <v>20</v>
      </c>
      <c r="G3">
        <v>36</v>
      </c>
      <c r="I3">
        <v>8</v>
      </c>
      <c r="K3">
        <v>10</v>
      </c>
    </row>
    <row r="4" spans="3:11" x14ac:dyDescent="0.25">
      <c r="C4">
        <v>36</v>
      </c>
      <c r="E4">
        <v>30</v>
      </c>
      <c r="G4">
        <v>54</v>
      </c>
      <c r="I4">
        <v>12</v>
      </c>
      <c r="K4">
        <v>15</v>
      </c>
    </row>
    <row r="5" spans="3:11" x14ac:dyDescent="0.25">
      <c r="C5">
        <v>48</v>
      </c>
      <c r="E5">
        <v>40</v>
      </c>
      <c r="G5">
        <v>72</v>
      </c>
      <c r="I5">
        <v>16</v>
      </c>
      <c r="K5">
        <v>20</v>
      </c>
    </row>
    <row r="6" spans="3:11" x14ac:dyDescent="0.25">
      <c r="C6">
        <v>60</v>
      </c>
      <c r="E6">
        <v>50</v>
      </c>
      <c r="G6">
        <v>90</v>
      </c>
      <c r="I6">
        <v>20</v>
      </c>
      <c r="K6">
        <v>25</v>
      </c>
    </row>
    <row r="7" spans="3:11" x14ac:dyDescent="0.25">
      <c r="C7">
        <v>72</v>
      </c>
      <c r="E7">
        <v>60</v>
      </c>
      <c r="G7">
        <v>108</v>
      </c>
      <c r="I7">
        <v>24</v>
      </c>
      <c r="K7">
        <v>30</v>
      </c>
    </row>
    <row r="8" spans="3:11" x14ac:dyDescent="0.25">
      <c r="C8">
        <v>84</v>
      </c>
      <c r="E8">
        <v>70</v>
      </c>
      <c r="G8">
        <v>126</v>
      </c>
      <c r="I8">
        <v>28</v>
      </c>
      <c r="K8">
        <v>35</v>
      </c>
    </row>
    <row r="9" spans="3:11" x14ac:dyDescent="0.25">
      <c r="C9">
        <v>96</v>
      </c>
      <c r="E9">
        <v>80</v>
      </c>
      <c r="G9">
        <v>144</v>
      </c>
      <c r="I9">
        <v>32</v>
      </c>
      <c r="K9">
        <v>40</v>
      </c>
    </row>
    <row r="10" spans="3:11" x14ac:dyDescent="0.25">
      <c r="C10">
        <v>108</v>
      </c>
      <c r="E10">
        <v>90</v>
      </c>
      <c r="G10">
        <v>162</v>
      </c>
      <c r="I10">
        <v>36</v>
      </c>
      <c r="K10">
        <v>45</v>
      </c>
    </row>
    <row r="11" spans="3:11" x14ac:dyDescent="0.25">
      <c r="C11">
        <v>120</v>
      </c>
      <c r="E11">
        <v>100</v>
      </c>
      <c r="G11">
        <v>180</v>
      </c>
      <c r="I11">
        <v>40</v>
      </c>
      <c r="K11">
        <v>50</v>
      </c>
    </row>
    <row r="12" spans="3:11" x14ac:dyDescent="0.25">
      <c r="C12">
        <v>132</v>
      </c>
      <c r="E12">
        <v>110</v>
      </c>
      <c r="G12">
        <v>198</v>
      </c>
      <c r="I12">
        <v>44</v>
      </c>
      <c r="K12">
        <v>55</v>
      </c>
    </row>
    <row r="13" spans="3:11" x14ac:dyDescent="0.25">
      <c r="C13">
        <v>144</v>
      </c>
      <c r="E13">
        <v>120</v>
      </c>
      <c r="G13">
        <v>216</v>
      </c>
      <c r="I13">
        <v>48</v>
      </c>
      <c r="K13">
        <v>60</v>
      </c>
    </row>
    <row r="14" spans="3:11" x14ac:dyDescent="0.25">
      <c r="C14">
        <v>156</v>
      </c>
      <c r="E14">
        <v>130</v>
      </c>
      <c r="G14">
        <v>234</v>
      </c>
      <c r="I14">
        <v>52</v>
      </c>
      <c r="K14">
        <v>65</v>
      </c>
    </row>
    <row r="15" spans="3:11" x14ac:dyDescent="0.25">
      <c r="C15">
        <v>168</v>
      </c>
      <c r="E15">
        <v>140</v>
      </c>
      <c r="G15">
        <v>252</v>
      </c>
      <c r="I15">
        <v>56</v>
      </c>
      <c r="K15">
        <v>70</v>
      </c>
    </row>
    <row r="16" spans="3:11" x14ac:dyDescent="0.25">
      <c r="C16">
        <v>180</v>
      </c>
      <c r="E16">
        <v>150</v>
      </c>
      <c r="G16">
        <v>270</v>
      </c>
      <c r="I16">
        <v>60</v>
      </c>
      <c r="K16">
        <v>75</v>
      </c>
    </row>
    <row r="17" spans="3:11" x14ac:dyDescent="0.25">
      <c r="C17">
        <v>192</v>
      </c>
      <c r="E17">
        <v>160</v>
      </c>
      <c r="G17">
        <v>288</v>
      </c>
      <c r="I17">
        <v>64</v>
      </c>
      <c r="K17">
        <v>80</v>
      </c>
    </row>
    <row r="18" spans="3:11" x14ac:dyDescent="0.25">
      <c r="C18">
        <v>204</v>
      </c>
      <c r="E18">
        <v>170</v>
      </c>
      <c r="G18">
        <v>306</v>
      </c>
      <c r="I18">
        <v>68</v>
      </c>
      <c r="K18">
        <v>85</v>
      </c>
    </row>
    <row r="19" spans="3:11" x14ac:dyDescent="0.25">
      <c r="C19">
        <v>216</v>
      </c>
      <c r="E19">
        <v>180</v>
      </c>
      <c r="G19">
        <v>324</v>
      </c>
      <c r="I19">
        <v>72</v>
      </c>
      <c r="K19">
        <v>90</v>
      </c>
    </row>
    <row r="20" spans="3:11" x14ac:dyDescent="0.25">
      <c r="C20">
        <v>228</v>
      </c>
      <c r="E20">
        <v>190</v>
      </c>
      <c r="G20">
        <v>342</v>
      </c>
      <c r="I20">
        <v>76</v>
      </c>
      <c r="K20">
        <v>95</v>
      </c>
    </row>
    <row r="21" spans="3:11" x14ac:dyDescent="0.25">
      <c r="C21">
        <v>240</v>
      </c>
      <c r="E21">
        <v>200</v>
      </c>
      <c r="G21">
        <v>360</v>
      </c>
      <c r="I21">
        <v>80</v>
      </c>
      <c r="K21">
        <v>100</v>
      </c>
    </row>
    <row r="22" spans="3:11" x14ac:dyDescent="0.25">
      <c r="C22">
        <v>252</v>
      </c>
      <c r="E22">
        <v>210</v>
      </c>
      <c r="G22">
        <v>378</v>
      </c>
      <c r="I22">
        <v>84</v>
      </c>
    </row>
    <row r="23" spans="3:11" x14ac:dyDescent="0.25">
      <c r="C23">
        <v>264</v>
      </c>
      <c r="E23">
        <v>220</v>
      </c>
      <c r="G23">
        <v>396</v>
      </c>
      <c r="I23">
        <v>88</v>
      </c>
    </row>
    <row r="24" spans="3:11" x14ac:dyDescent="0.25">
      <c r="C24">
        <v>276</v>
      </c>
      <c r="E24">
        <v>230</v>
      </c>
      <c r="G24">
        <v>414</v>
      </c>
      <c r="I24">
        <v>92</v>
      </c>
    </row>
    <row r="25" spans="3:11" x14ac:dyDescent="0.25">
      <c r="C25">
        <v>288</v>
      </c>
      <c r="E25">
        <v>240</v>
      </c>
      <c r="G25">
        <v>432</v>
      </c>
      <c r="I25">
        <v>96</v>
      </c>
    </row>
    <row r="26" spans="3:11" x14ac:dyDescent="0.25">
      <c r="C26">
        <v>300</v>
      </c>
      <c r="E26">
        <v>250</v>
      </c>
      <c r="G26">
        <v>450</v>
      </c>
      <c r="I26">
        <v>100</v>
      </c>
    </row>
    <row r="27" spans="3:11" x14ac:dyDescent="0.25">
      <c r="C27">
        <v>312</v>
      </c>
      <c r="E27">
        <v>260</v>
      </c>
      <c r="G27">
        <v>468</v>
      </c>
    </row>
    <row r="28" spans="3:11" x14ac:dyDescent="0.25">
      <c r="C28">
        <v>324</v>
      </c>
      <c r="E28">
        <v>270</v>
      </c>
      <c r="G28">
        <v>486</v>
      </c>
    </row>
    <row r="29" spans="3:11" x14ac:dyDescent="0.25">
      <c r="C29">
        <v>336</v>
      </c>
      <c r="E29">
        <v>280</v>
      </c>
      <c r="G29">
        <v>504</v>
      </c>
    </row>
    <row r="30" spans="3:11" x14ac:dyDescent="0.25">
      <c r="C30">
        <v>348</v>
      </c>
      <c r="E30">
        <v>290</v>
      </c>
      <c r="G30">
        <v>522</v>
      </c>
    </row>
    <row r="31" spans="3:11" x14ac:dyDescent="0.25">
      <c r="C31">
        <v>360</v>
      </c>
      <c r="E31">
        <v>300</v>
      </c>
      <c r="G31">
        <v>540</v>
      </c>
    </row>
    <row r="32" spans="3:11" x14ac:dyDescent="0.25">
      <c r="C32">
        <v>372</v>
      </c>
      <c r="E32">
        <v>310</v>
      </c>
      <c r="G32">
        <v>558</v>
      </c>
    </row>
    <row r="33" spans="3:7" x14ac:dyDescent="0.25">
      <c r="C33">
        <v>384</v>
      </c>
      <c r="E33">
        <v>320</v>
      </c>
      <c r="G33">
        <v>576</v>
      </c>
    </row>
    <row r="34" spans="3:7" x14ac:dyDescent="0.25">
      <c r="C34">
        <v>396</v>
      </c>
      <c r="E34">
        <v>330</v>
      </c>
      <c r="G34">
        <v>594</v>
      </c>
    </row>
    <row r="35" spans="3:7" x14ac:dyDescent="0.25">
      <c r="C35">
        <v>408</v>
      </c>
      <c r="E35">
        <v>340</v>
      </c>
      <c r="G35">
        <v>612</v>
      </c>
    </row>
    <row r="36" spans="3:7" x14ac:dyDescent="0.25">
      <c r="C36">
        <v>420</v>
      </c>
      <c r="E36">
        <v>350</v>
      </c>
      <c r="G36">
        <v>630</v>
      </c>
    </row>
    <row r="37" spans="3:7" x14ac:dyDescent="0.25">
      <c r="C37">
        <v>432</v>
      </c>
      <c r="E37">
        <v>360</v>
      </c>
      <c r="G37">
        <v>648</v>
      </c>
    </row>
    <row r="38" spans="3:7" x14ac:dyDescent="0.25">
      <c r="C38">
        <v>444</v>
      </c>
      <c r="E38">
        <v>370</v>
      </c>
      <c r="G38">
        <v>666</v>
      </c>
    </row>
    <row r="39" spans="3:7" x14ac:dyDescent="0.25">
      <c r="C39">
        <v>456</v>
      </c>
      <c r="E39">
        <v>380</v>
      </c>
      <c r="G39">
        <v>684</v>
      </c>
    </row>
    <row r="40" spans="3:7" x14ac:dyDescent="0.25">
      <c r="C40">
        <v>468</v>
      </c>
      <c r="E40">
        <v>390</v>
      </c>
      <c r="G40">
        <v>702</v>
      </c>
    </row>
    <row r="41" spans="3:7" x14ac:dyDescent="0.25">
      <c r="C41">
        <v>480</v>
      </c>
      <c r="E41">
        <v>400</v>
      </c>
      <c r="G41">
        <v>720</v>
      </c>
    </row>
    <row r="42" spans="3:7" x14ac:dyDescent="0.25">
      <c r="C42">
        <v>492</v>
      </c>
      <c r="E42">
        <v>410</v>
      </c>
      <c r="G42">
        <v>738</v>
      </c>
    </row>
    <row r="43" spans="3:7" x14ac:dyDescent="0.25">
      <c r="C43">
        <v>504</v>
      </c>
      <c r="E43">
        <v>420</v>
      </c>
      <c r="G43">
        <v>756</v>
      </c>
    </row>
    <row r="44" spans="3:7" x14ac:dyDescent="0.25">
      <c r="C44">
        <v>516</v>
      </c>
      <c r="E44">
        <v>430</v>
      </c>
      <c r="G44">
        <v>774</v>
      </c>
    </row>
    <row r="45" spans="3:7" x14ac:dyDescent="0.25">
      <c r="C45">
        <v>528</v>
      </c>
      <c r="E45">
        <v>440</v>
      </c>
      <c r="G45">
        <v>792</v>
      </c>
    </row>
    <row r="46" spans="3:7" x14ac:dyDescent="0.25">
      <c r="C46">
        <v>540</v>
      </c>
      <c r="E46">
        <v>450</v>
      </c>
      <c r="G46">
        <v>810</v>
      </c>
    </row>
    <row r="47" spans="3:7" x14ac:dyDescent="0.25">
      <c r="C47">
        <v>552</v>
      </c>
      <c r="E47">
        <v>460</v>
      </c>
      <c r="G47">
        <v>828</v>
      </c>
    </row>
    <row r="48" spans="3:7" x14ac:dyDescent="0.25">
      <c r="C48">
        <v>564</v>
      </c>
      <c r="E48">
        <v>470</v>
      </c>
      <c r="G48">
        <v>846</v>
      </c>
    </row>
    <row r="49" spans="3:7" x14ac:dyDescent="0.25">
      <c r="C49">
        <v>576</v>
      </c>
      <c r="E49">
        <v>480</v>
      </c>
      <c r="G49">
        <v>864</v>
      </c>
    </row>
    <row r="50" spans="3:7" x14ac:dyDescent="0.25">
      <c r="C50">
        <v>588</v>
      </c>
      <c r="E50">
        <v>490</v>
      </c>
      <c r="G50">
        <v>882</v>
      </c>
    </row>
    <row r="51" spans="3:7" x14ac:dyDescent="0.25">
      <c r="C51">
        <v>600</v>
      </c>
      <c r="E51">
        <v>500</v>
      </c>
      <c r="G51">
        <v>900</v>
      </c>
    </row>
    <row r="52" spans="3:7" x14ac:dyDescent="0.25">
      <c r="C52">
        <v>612</v>
      </c>
      <c r="E52">
        <v>510</v>
      </c>
      <c r="G52">
        <v>918</v>
      </c>
    </row>
    <row r="53" spans="3:7" x14ac:dyDescent="0.25">
      <c r="C53">
        <v>624</v>
      </c>
      <c r="E53">
        <v>520</v>
      </c>
      <c r="G53">
        <v>936</v>
      </c>
    </row>
    <row r="54" spans="3:7" x14ac:dyDescent="0.25">
      <c r="C54">
        <v>636</v>
      </c>
      <c r="E54">
        <v>530</v>
      </c>
      <c r="G54">
        <v>954</v>
      </c>
    </row>
    <row r="55" spans="3:7" x14ac:dyDescent="0.25">
      <c r="C55">
        <v>648</v>
      </c>
      <c r="E55">
        <v>540</v>
      </c>
      <c r="G55">
        <v>972</v>
      </c>
    </row>
    <row r="56" spans="3:7" x14ac:dyDescent="0.25">
      <c r="C56">
        <v>660</v>
      </c>
      <c r="E56">
        <v>550</v>
      </c>
      <c r="G56">
        <v>990</v>
      </c>
    </row>
    <row r="57" spans="3:7" x14ac:dyDescent="0.25">
      <c r="C57">
        <v>672</v>
      </c>
      <c r="E57">
        <v>560</v>
      </c>
      <c r="G57">
        <v>1008</v>
      </c>
    </row>
    <row r="58" spans="3:7" x14ac:dyDescent="0.25">
      <c r="C58">
        <v>684</v>
      </c>
      <c r="E58">
        <v>570</v>
      </c>
    </row>
    <row r="59" spans="3:7" x14ac:dyDescent="0.25">
      <c r="C59">
        <v>696</v>
      </c>
      <c r="E59">
        <v>580</v>
      </c>
    </row>
    <row r="60" spans="3:7" x14ac:dyDescent="0.25">
      <c r="C60">
        <v>708</v>
      </c>
      <c r="E60">
        <v>590</v>
      </c>
    </row>
    <row r="61" spans="3:7" x14ac:dyDescent="0.25">
      <c r="C61">
        <v>720</v>
      </c>
      <c r="E61">
        <v>600</v>
      </c>
    </row>
    <row r="62" spans="3:7" x14ac:dyDescent="0.25">
      <c r="C62">
        <v>732</v>
      </c>
      <c r="E62">
        <v>610</v>
      </c>
    </row>
    <row r="63" spans="3:7" x14ac:dyDescent="0.25">
      <c r="C63">
        <v>744</v>
      </c>
      <c r="E63">
        <v>620</v>
      </c>
    </row>
    <row r="64" spans="3:7" x14ac:dyDescent="0.25">
      <c r="C64">
        <v>756</v>
      </c>
      <c r="E64">
        <v>630</v>
      </c>
    </row>
    <row r="65" spans="3:5" x14ac:dyDescent="0.25">
      <c r="C65">
        <v>768</v>
      </c>
      <c r="E65">
        <v>640</v>
      </c>
    </row>
    <row r="66" spans="3:5" x14ac:dyDescent="0.25">
      <c r="C66">
        <v>780</v>
      </c>
      <c r="E66">
        <v>650</v>
      </c>
    </row>
    <row r="67" spans="3:5" x14ac:dyDescent="0.25">
      <c r="C67">
        <v>792</v>
      </c>
      <c r="E67">
        <v>660</v>
      </c>
    </row>
    <row r="68" spans="3:5" x14ac:dyDescent="0.25">
      <c r="C68">
        <v>804</v>
      </c>
      <c r="E68">
        <v>670</v>
      </c>
    </row>
    <row r="69" spans="3:5" x14ac:dyDescent="0.25">
      <c r="C69">
        <v>816</v>
      </c>
      <c r="E69">
        <v>680</v>
      </c>
    </row>
    <row r="70" spans="3:5" x14ac:dyDescent="0.25">
      <c r="C70">
        <v>828</v>
      </c>
      <c r="E70">
        <v>690</v>
      </c>
    </row>
    <row r="71" spans="3:5" x14ac:dyDescent="0.25">
      <c r="C71">
        <v>840</v>
      </c>
      <c r="E71">
        <v>700</v>
      </c>
    </row>
    <row r="72" spans="3:5" x14ac:dyDescent="0.25">
      <c r="C72">
        <v>852</v>
      </c>
      <c r="E72">
        <v>710</v>
      </c>
    </row>
    <row r="73" spans="3:5" x14ac:dyDescent="0.25">
      <c r="C73">
        <v>864</v>
      </c>
      <c r="E73">
        <v>720</v>
      </c>
    </row>
    <row r="74" spans="3:5" x14ac:dyDescent="0.25">
      <c r="C74">
        <v>876</v>
      </c>
      <c r="E74">
        <v>730</v>
      </c>
    </row>
    <row r="75" spans="3:5" x14ac:dyDescent="0.25">
      <c r="C75">
        <v>888</v>
      </c>
      <c r="E75">
        <v>740</v>
      </c>
    </row>
    <row r="76" spans="3:5" x14ac:dyDescent="0.25">
      <c r="C76">
        <v>900</v>
      </c>
      <c r="E76">
        <v>750</v>
      </c>
    </row>
    <row r="77" spans="3:5" x14ac:dyDescent="0.25">
      <c r="C77">
        <v>912</v>
      </c>
      <c r="E77">
        <v>760</v>
      </c>
    </row>
    <row r="78" spans="3:5" x14ac:dyDescent="0.25">
      <c r="C78">
        <v>924</v>
      </c>
      <c r="E78">
        <v>770</v>
      </c>
    </row>
    <row r="79" spans="3:5" x14ac:dyDescent="0.25">
      <c r="C79">
        <v>936</v>
      </c>
      <c r="E79">
        <v>780</v>
      </c>
    </row>
    <row r="80" spans="3:5" x14ac:dyDescent="0.25">
      <c r="C80">
        <v>948</v>
      </c>
      <c r="E80">
        <v>790</v>
      </c>
    </row>
    <row r="81" spans="3:5" x14ac:dyDescent="0.25">
      <c r="C81">
        <v>960</v>
      </c>
      <c r="E81">
        <v>800</v>
      </c>
    </row>
    <row r="82" spans="3:5" x14ac:dyDescent="0.25">
      <c r="C82">
        <v>972</v>
      </c>
      <c r="E82">
        <v>810</v>
      </c>
    </row>
    <row r="83" spans="3:5" x14ac:dyDescent="0.25">
      <c r="C83">
        <v>984</v>
      </c>
      <c r="E83">
        <v>820</v>
      </c>
    </row>
    <row r="84" spans="3:5" x14ac:dyDescent="0.25">
      <c r="C84">
        <v>996</v>
      </c>
      <c r="E84">
        <v>830</v>
      </c>
    </row>
    <row r="85" spans="3:5" x14ac:dyDescent="0.25">
      <c r="C85">
        <v>1008</v>
      </c>
      <c r="E85">
        <v>840</v>
      </c>
    </row>
    <row r="86" spans="3:5" x14ac:dyDescent="0.25">
      <c r="E86">
        <v>850</v>
      </c>
    </row>
    <row r="87" spans="3:5" x14ac:dyDescent="0.25">
      <c r="E87">
        <v>860</v>
      </c>
    </row>
    <row r="88" spans="3:5" x14ac:dyDescent="0.25">
      <c r="E88">
        <v>870</v>
      </c>
    </row>
    <row r="89" spans="3:5" x14ac:dyDescent="0.25">
      <c r="E89">
        <v>880</v>
      </c>
    </row>
    <row r="90" spans="3:5" x14ac:dyDescent="0.25">
      <c r="E90">
        <v>890</v>
      </c>
    </row>
    <row r="91" spans="3:5" x14ac:dyDescent="0.25">
      <c r="E91">
        <v>900</v>
      </c>
    </row>
    <row r="92" spans="3:5" x14ac:dyDescent="0.25">
      <c r="E92">
        <v>910</v>
      </c>
    </row>
    <row r="93" spans="3:5" x14ac:dyDescent="0.25">
      <c r="E93">
        <v>920</v>
      </c>
    </row>
    <row r="94" spans="3:5" x14ac:dyDescent="0.25">
      <c r="E94">
        <v>930</v>
      </c>
    </row>
    <row r="95" spans="3:5" x14ac:dyDescent="0.25">
      <c r="E95">
        <v>940</v>
      </c>
    </row>
    <row r="96" spans="3:5" x14ac:dyDescent="0.25">
      <c r="E96">
        <v>950</v>
      </c>
    </row>
    <row r="97" spans="5:5" x14ac:dyDescent="0.25">
      <c r="E97">
        <v>960</v>
      </c>
    </row>
    <row r="98" spans="5:5" x14ac:dyDescent="0.25">
      <c r="E98">
        <v>970</v>
      </c>
    </row>
    <row r="99" spans="5:5" x14ac:dyDescent="0.25">
      <c r="E99">
        <v>980</v>
      </c>
    </row>
    <row r="100" spans="5:5" x14ac:dyDescent="0.25">
      <c r="E100">
        <v>990</v>
      </c>
    </row>
    <row r="101" spans="5:5" x14ac:dyDescent="0.25">
      <c r="E101">
        <v>1000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03CFB7FF6A924BBCA4BBFF87A767F7" ma:contentTypeVersion="12" ma:contentTypeDescription="Create a new document." ma:contentTypeScope="" ma:versionID="3fc3b5fb00e16995c6cff046b25da583">
  <xsd:schema xmlns:xsd="http://www.w3.org/2001/XMLSchema" xmlns:xs="http://www.w3.org/2001/XMLSchema" xmlns:p="http://schemas.microsoft.com/office/2006/metadata/properties" xmlns:ns2="ae576adf-8646-4f5f-a96e-ece5f886e815" xmlns:ns3="f6615118-a792-4fec-8134-9ab73b2bc41a" targetNamespace="http://schemas.microsoft.com/office/2006/metadata/properties" ma:root="true" ma:fieldsID="5500eef445ba501ba00de9d5b13bec9a" ns2:_="" ns3:_="">
    <xsd:import namespace="ae576adf-8646-4f5f-a96e-ece5f886e815"/>
    <xsd:import namespace="f6615118-a792-4fec-8134-9ab73b2bc41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76adf-8646-4f5f-a96e-ece5f886e81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15118-a792-4fec-8134-9ab73b2bc4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09CB87-C3FD-4F09-8766-31312DFB16FF}">
  <ds:schemaRefs>
    <ds:schemaRef ds:uri="f6615118-a792-4fec-8134-9ab73b2bc41a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ae576adf-8646-4f5f-a96e-ece5f886e815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42E39FC-3A65-405E-9201-933D4FC31D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576adf-8646-4f5f-a96e-ece5f886e815"/>
    <ds:schemaRef ds:uri="f6615118-a792-4fec-8134-9ab73b2bc4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917D2A-20FB-4DA3-A24B-DD701B49FD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2022 ORDER FORM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Matt McComish</dc:creator>
  <cp:keywords/>
  <dc:description/>
  <cp:lastModifiedBy>Tim Oldread</cp:lastModifiedBy>
  <cp:revision/>
  <cp:lastPrinted>2022-01-06T13:50:46Z</cp:lastPrinted>
  <dcterms:created xsi:type="dcterms:W3CDTF">2018-01-04T15:32:47Z</dcterms:created>
  <dcterms:modified xsi:type="dcterms:W3CDTF">2022-04-15T14:44:58Z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0x0101000003CFB7FF6A924BBCA4BBFF87A767F7</vt:lpwstr>
  </property>
</Properties>
</file>